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23256" windowHeight="13176" tabRatio="920"/>
  </bookViews>
  <sheets>
    <sheet name="ОГЛАВЛЕНИЕ" sheetId="1" r:id="rId1"/>
    <sheet name="1. ИБЭП" sheetId="2" r:id="rId2"/>
    <sheet name="2. ИПС" sheetId="3" r:id="rId3"/>
    <sheet name="3. Конверторы" sheetId="4" r:id="rId4"/>
    <sheet name="4. Инверторы" sheetId="5" r:id="rId5"/>
    <sheet name="5.Инверторы (два входа АС и DC)" sheetId="6" r:id="rId6"/>
    <sheet name="6. Доп. оборудование" sheetId="7" r:id="rId7"/>
    <sheet name="7. Модульные ЗВС" sheetId="8" r:id="rId8"/>
    <sheet name="7.1 Моноблочные ЗВУ" sheetId="13" r:id="rId9"/>
    <sheet name="8. Вольтодобавочные конвертеры" sheetId="9" r:id="rId10"/>
    <sheet name="9. Устройство разаряда батарей" sheetId="10" r:id="rId11"/>
    <sheet name="10. Реле контроля изоляции" sheetId="11" r:id="rId12"/>
    <sheet name="11. Источники магнит. насосов" sheetId="12" r:id="rId1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2" l="1"/>
  <c r="I37" i="2" l="1"/>
  <c r="I31" i="2"/>
  <c r="I30" i="2"/>
  <c r="I20" i="2"/>
  <c r="I21" i="2"/>
  <c r="I36" i="2"/>
  <c r="I29" i="2"/>
  <c r="I28" i="2"/>
  <c r="I27" i="2"/>
  <c r="I25" i="2"/>
  <c r="I24" i="2"/>
  <c r="I19" i="2"/>
  <c r="I18" i="2"/>
  <c r="I17" i="2"/>
  <c r="I16" i="2"/>
  <c r="I14" i="2"/>
  <c r="I15" i="2"/>
  <c r="I11" i="2"/>
  <c r="I10" i="2"/>
  <c r="I8" i="2"/>
  <c r="I9" i="2"/>
  <c r="I7" i="2"/>
  <c r="O21" i="4" l="1"/>
  <c r="O20" i="4"/>
  <c r="O19" i="4"/>
  <c r="O16" i="4"/>
  <c r="O15" i="4"/>
  <c r="O14" i="4"/>
  <c r="O13" i="4"/>
  <c r="O12" i="4"/>
  <c r="O10" i="4"/>
  <c r="O9" i="4"/>
  <c r="O8" i="4"/>
  <c r="O7" i="4"/>
  <c r="O6" i="4"/>
  <c r="N25" i="3" l="1"/>
  <c r="N52" i="3"/>
  <c r="N51" i="3"/>
  <c r="N50" i="3"/>
  <c r="N49" i="3"/>
  <c r="N48" i="3"/>
  <c r="N47" i="3"/>
  <c r="N46" i="3"/>
  <c r="N45" i="3"/>
  <c r="N44" i="3"/>
  <c r="N33" i="3"/>
  <c r="N42" i="3"/>
  <c r="N41" i="3"/>
  <c r="N40" i="3"/>
  <c r="N39" i="3"/>
  <c r="N38" i="3"/>
  <c r="N37" i="3"/>
  <c r="N36" i="3"/>
  <c r="N35" i="3"/>
  <c r="N32" i="3"/>
  <c r="N31" i="3"/>
  <c r="N30" i="3"/>
  <c r="N29" i="3"/>
  <c r="N28" i="3"/>
  <c r="N27" i="3"/>
  <c r="N26" i="3"/>
  <c r="N24" i="3"/>
  <c r="N23" i="3"/>
  <c r="N21" i="3"/>
  <c r="N20" i="3"/>
  <c r="N19" i="3"/>
  <c r="N18" i="3"/>
  <c r="N17" i="3"/>
  <c r="N16" i="3"/>
  <c r="N15" i="3"/>
  <c r="N14" i="3"/>
  <c r="N13" i="3"/>
  <c r="N11" i="3"/>
  <c r="N10" i="3"/>
  <c r="N9" i="3"/>
  <c r="N8" i="3"/>
  <c r="N7" i="3"/>
  <c r="N6" i="3"/>
</calcChain>
</file>

<file path=xl/sharedStrings.xml><?xml version="1.0" encoding="utf-8"?>
<sst xmlns="http://schemas.openxmlformats.org/spreadsheetml/2006/main" count="5211" uniqueCount="2201">
  <si>
    <t xml:space="preserve">           Утверждаю</t>
  </si>
  <si>
    <t>c 01.04.2024</t>
  </si>
  <si>
    <t xml:space="preserve">       Директор ООО «Системы промавтоматики»</t>
  </si>
  <si>
    <t xml:space="preserve">                                                            Иванов В.В.</t>
  </si>
  <si>
    <t>Оглавление:</t>
  </si>
  <si>
    <t>1.</t>
  </si>
  <si>
    <t>Источники бесперебойного электропитания ИБЭП</t>
  </si>
  <si>
    <t>2.</t>
  </si>
  <si>
    <t>Источники электропитания стабилизированные (выпрямители) ИПС</t>
  </si>
  <si>
    <t>3.</t>
  </si>
  <si>
    <t>Конвертеры</t>
  </si>
  <si>
    <t>4.</t>
  </si>
  <si>
    <t>Инверторы</t>
  </si>
  <si>
    <t>5.</t>
  </si>
  <si>
    <t xml:space="preserve">Инверторы с двумя входами-АС и DC </t>
  </si>
  <si>
    <t>6.</t>
  </si>
  <si>
    <t>Дополнительное оборудование</t>
  </si>
  <si>
    <t>7.</t>
  </si>
  <si>
    <t>Модульные зарядно-выпрямительные системы</t>
  </si>
  <si>
    <r>
      <t>7.</t>
    </r>
    <r>
      <rPr>
        <sz val="16"/>
        <color rgb="FF000000"/>
        <rFont val="Times New Roman"/>
        <family val="1"/>
        <charset val="204"/>
      </rPr>
      <t>1.</t>
    </r>
  </si>
  <si>
    <t>Моноблочные зарядно-выпрямительные устройства</t>
  </si>
  <si>
    <t>8.</t>
  </si>
  <si>
    <t>Вольтодобавочные конвертеры с  входным  напряжением 220В DC</t>
  </si>
  <si>
    <t>9.</t>
  </si>
  <si>
    <t>Устройства  разряда  батарей  220В DC  (УРБ)</t>
  </si>
  <si>
    <t>10.</t>
  </si>
  <si>
    <t>Реле контроля изоляции РКИ</t>
  </si>
  <si>
    <t>11.</t>
  </si>
  <si>
    <t>Источники питания магниторазрядных насосов</t>
  </si>
  <si>
    <t>Источники бесперебойного электропитания  ИБЭП «ФОРПОСТ»</t>
  </si>
  <si>
    <t xml:space="preserve">      </t>
  </si>
  <si>
    <t>ОГЛАВЛЕНИЕ</t>
  </si>
  <si>
    <t>1.1.</t>
  </si>
  <si>
    <t>24В</t>
  </si>
  <si>
    <t>без НДС</t>
  </si>
  <si>
    <t xml:space="preserve"> с НДС</t>
  </si>
  <si>
    <t>Источники бесперебойного электропитания "ФОРПОСТ" 24B 12A,24А-19",высотой 3U  работа с 1АКБ, 1 или 2 выпрямителя.</t>
  </si>
  <si>
    <t>⇧</t>
  </si>
  <si>
    <t>1. Источники бесперебойного электропитания   ИБЭП</t>
  </si>
  <si>
    <t>ИБЭП-220/24B-24A-1/2 (360)-3U</t>
  </si>
  <si>
    <t>Преобразование ~220В в пост.24В с током нагрузки(выпрямителей) до 12А, с одним выпрямителем</t>
  </si>
  <si>
    <t>ИБЭП-220/24B-24A-2/2 (360)-3U</t>
  </si>
  <si>
    <t>Преобразование ~220В в пост.24В с током нагрузки(выпрямителей) до 24А, с двумя выпрямителями</t>
  </si>
  <si>
    <t>1.1. ИБЭП 24В</t>
  </si>
  <si>
    <t>ИБЭП-220/24B-24A-1/2 (360)-3U LAN</t>
  </si>
  <si>
    <t>Преобразование ~220В в пост.24В с током нагрузки до 12А, с одним выпрямителем .Упр.по Ethernet</t>
  </si>
  <si>
    <t>ИБЭП-220/24B-24A-2/2 (360)-3U LAN</t>
  </si>
  <si>
    <t>Преобразование ~220В в пост.24В с током нагрузки до 24А c двумя выпрямителями. Упр.по Ethernet</t>
  </si>
  <si>
    <t>БПС-360 220B/24B-12A</t>
  </si>
  <si>
    <t>Преобразователь напряжения (выпрямитель )~220В/24В-12А в составе ИБЭП 3U</t>
  </si>
  <si>
    <t>УКУ-202.04</t>
  </si>
  <si>
    <t>Устройство контроля и управления , входит в состав ИБЭП 3U</t>
  </si>
  <si>
    <t>УКУ-202.04  LAN</t>
  </si>
  <si>
    <t>Устройство контроля и управления с интерфейсом  LAN(SNMP) входит в состав ИБЭП 3U</t>
  </si>
  <si>
    <t xml:space="preserve"> без НДС</t>
  </si>
  <si>
    <t>с НДС</t>
  </si>
  <si>
    <t>Источники бесперебойного электропитания "ФОРПОСТ" 24B  25A,50А-19",высотой 3U  работа с 1АКБ, 1 или 2 выпрямителя.</t>
  </si>
  <si>
    <t>1.2. ИБЭП 48В</t>
  </si>
  <si>
    <t>ИБЭП-220/24B-50A-1/2 (1000)-3U</t>
  </si>
  <si>
    <t>Преобразование ~220В в пост.24В с током нагрузки(выпрямителей) до 25А, с одним выпрямителем</t>
  </si>
  <si>
    <t>ИБЭП-220/24B-50A-2/2 (1000)-3U</t>
  </si>
  <si>
    <t>Преобразование ~220В в пост.24В с током нагрузки(выпрямителей) до 50А, с  двумя выпрямителями</t>
  </si>
  <si>
    <t>ИБЭП-220/24B-50A-2/2 (1000)-3U -Р</t>
  </si>
  <si>
    <t>Преобразование ~220В в пост.24В с током нагрузки до 50А с расш. диапазоном входного напр.(140-275В)</t>
  </si>
  <si>
    <t>ИБЭП-220/24B-50A-1/2 (1000)-3U LAN</t>
  </si>
  <si>
    <t>Преобразование ~220В в пост.24В с током нагрузки до 25А, с одним выпрямителем..Упр.по Ethernet (SNMP)</t>
  </si>
  <si>
    <t>ИБЭП-220/24B-50A-2/2 (1000)-3U LAN</t>
  </si>
  <si>
    <t>Преобразование ~220В в пост.24В с током нагрузки до 50А, с двумя выпрямителями. Упр.по Ethernet (SNMP)</t>
  </si>
  <si>
    <t>БПС-1000.01- 220B/24B-25A</t>
  </si>
  <si>
    <t>Преобразователь напряжения(выпрямитель)~220В/24В- 25А,, входит в в составе ИБЭП 3U</t>
  </si>
  <si>
    <t>БПС-1000.01- 220B/24B-25A-Р</t>
  </si>
  <si>
    <t>Преобразователь напряжения(выпрямитель)~220В/24В- 25Авходит в в составе ИБЭП 3U с расш.диапазоном вход.напр</t>
  </si>
  <si>
    <t>Устройство контроля и управления  входит в состав ИБЭП 3U</t>
  </si>
  <si>
    <t>УКУ-202.04 LAN</t>
  </si>
  <si>
    <t>Устройство контроля и управления с интерфейсом   LAN(SNMP) входит в состав ИБЭП 3U</t>
  </si>
  <si>
    <t xml:space="preserve">  с  НДС</t>
  </si>
  <si>
    <t>1.3 ИБЭП 60В</t>
  </si>
  <si>
    <t>Источники бесперебойного электропитания "ФОРПОСТ"  24В, 60А  19",высотой 3U  работа с 1АКБ или 2АКБ, 2 выпрямителями</t>
  </si>
  <si>
    <t>ИБЭП-220/24В-60А-2/2(1000)-3U LAN</t>
  </si>
  <si>
    <t>Преобразование ~220В в пост.24В с током выпрямителей  до 60А. Два выпрямителя. Упр.по Ethernet (SNMP) с 1АКБ</t>
  </si>
  <si>
    <t>ИБЭП-220/24В-60А-2/2(1000)-3U-Р LAN</t>
  </si>
  <si>
    <t>Преобразование ~220В в пост.24В с током выпрямителей до 60А с двумя выпрямителями.Упр.по Ethernet (SNMP)</t>
  </si>
  <si>
    <t>Напряжение сети  140-275В с 1АКБ</t>
  </si>
  <si>
    <t>ИБЭП-220/24В-60А-2/2(1000)-3U LAN-2АКБ</t>
  </si>
  <si>
    <t>Преобразование ~220В в пост.24В с током выпрямителей  до 60А. Два выпрямителя. Упр.по Ethernet (SNMP), с2 АКБ</t>
  </si>
  <si>
    <t>ИБЭП-220/24В-60А-2/2(1000)-3U-Р LAN-2АКБ</t>
  </si>
  <si>
    <t>Напряжение сети  140-275В, с 2АКБ</t>
  </si>
  <si>
    <t>БПС-1000.04- 220B/24B-30A</t>
  </si>
  <si>
    <t>Преобразователь напряжения(выпрямитель)~220В/24В- 30А,, входит в в составе ИБЭП 3U</t>
  </si>
  <si>
    <t>БПС-1000.04- 220B/24B-30A-Р</t>
  </si>
  <si>
    <t>Преобразователь напряжения(выпрямитель)~220В/24В- 30Авходит в в составе ИБЭП 3U с расш.диапазоном вход.напр. 140-275В</t>
  </si>
  <si>
    <t>1.4. ИБЭП 110В</t>
  </si>
  <si>
    <t>УКУ-207.14 LAN</t>
  </si>
  <si>
    <t>1.5. ИБЭП 220В</t>
  </si>
  <si>
    <t>Источники бесперебойного электропитания "ФОРПОСТ" 24В  30А,60А,90А,120А-19",высотой 6U ,работа с 1 или 2АКБ, питание 1ф 220В.</t>
  </si>
  <si>
    <t xml:space="preserve"> или универсальное питание 220В или 380В (220(380))</t>
  </si>
  <si>
    <t>ИБЭП-220/24B-120A-1/4(1000)-6U-LAN</t>
  </si>
  <si>
    <t>Преобразование ~220В в пост.24В с током нагрузки до 30А с одним выпрямителем.Упр.по Ethernet (SNMP)</t>
  </si>
  <si>
    <t>ИБЭП-220/24B-120A-2/4(1000)-6U-LAN</t>
  </si>
  <si>
    <t>Преобразование ~220В в пост.24В с током нагрузки до 60Ас двумя выпрямителями .Упр.по Ethernet (SNMP)</t>
  </si>
  <si>
    <t>ИБЭП-220/24B-120A-3/4(1000)-6U-LAN</t>
  </si>
  <si>
    <t>Преобразование ~220В в пост.24В с током нагрузки до 90А с тремя выприямителями .Упр.по Ethernet (SNMP)</t>
  </si>
  <si>
    <t>ИБЭП-220/24B-120A-4/4(1000)-6U-LAN</t>
  </si>
  <si>
    <t>Преобразование ~220В в пост.24В с током нагрузки до 120А с четырмя выпрямителями.Упр.по Ethernet (SNMP)</t>
  </si>
  <si>
    <t>ИБЭП-220(380)/24B-120A-1/4(1000)-6U-LAN</t>
  </si>
  <si>
    <t>Преобразование ~220В или 3-Ф ~380В ( фазное напр ~220В) в пост.24В с током нагрузки до 30АУпр.по Ethernet (SNMP)</t>
  </si>
  <si>
    <t>ИБЭП-220(380)/24B-120A-2/4(1000)-6U-LAN</t>
  </si>
  <si>
    <t>Преобразование ~220В или 3-Ф ~380В ( фазное напр ~220В)в пост.24В с током нагрузки до 60А. Упр.по Ethernet (SNMP)</t>
  </si>
  <si>
    <t>ИБЭП-220(380)/24B-120A-3/4(1000)-6U-LAN</t>
  </si>
  <si>
    <t>Преобразование ~220В или 3-Ф ~380В ( фазное напр ~220В)в пост.24В с током нагрузки до 90А .Упр.по Ethernet (SNMP)</t>
  </si>
  <si>
    <t>ИБЭП-220(380)/24B-120A-4/4(1000)-6U-LAN</t>
  </si>
  <si>
    <t>Преобразование ~220В или 3-Ф ~380В ( фазное напр ~220В) в пост.24В с током нагрузки до 120А .Упр.по Ethernet (SNMP)</t>
  </si>
  <si>
    <t>БПС-1000.04-220/24В-30А</t>
  </si>
  <si>
    <t>Преобразователь напряжения(выпрямитель)   ~220В/24B,30A</t>
  </si>
  <si>
    <t>УКУ 207.14  LAN</t>
  </si>
  <si>
    <t>Устройство контроля и управления c интерфейсом   LAN (SNMP), RS485(MODBUS)  , входит в состав ИБЭП 6U</t>
  </si>
  <si>
    <t>Источники бесперебойного электропитания "ФОРПОСТ" 24В 90А,120А,150А,180А, 210,-19"высотой 8U ,работа с 1 или  2АКБ,</t>
  </si>
  <si>
    <t>питание 3ф 380В с нейтралью или 1ф 220В</t>
  </si>
  <si>
    <t>ИБЭП-220(380)/24B-210A-3/7(1000)-8U-LAN</t>
  </si>
  <si>
    <t>Преобразование ~220В или 3-Ф ~380В ( фазное напр ~220В) в пост.24В с током нагр  до 90А .Упр.по Ethernet</t>
  </si>
  <si>
    <t>ИБЭП-220(380)/24B-210A-4/71000)-8U-LAN</t>
  </si>
  <si>
    <t>Преобразование ~220В  или 3-Ф ~380В ( фазное напр ~220В)в пост.24В с током нагр до 120А .Упр.по Ethernet</t>
  </si>
  <si>
    <t>ИБЭП-220(380)/24B-210A-5/7(1000)-8U-LAN</t>
  </si>
  <si>
    <t>Преобразование ~220В или 3-Ф ~380В ( фазное напр ~220В)в пост.24В с током нагр до 150А .Упр.по Ethernet</t>
  </si>
  <si>
    <t>ИБЭП-220(3800/24B-210A-6/7(1000)-8U-LAN</t>
  </si>
  <si>
    <t>Преобразование ~220В или 3-Ф ~380В ( фазное напр ~220В)в пост.24В с током нагр до 180А .Упр.по Ethernet</t>
  </si>
  <si>
    <t>ИБЭП-220(380)/24B-210A-7/7(1000)-8U-LAN</t>
  </si>
  <si>
    <t>Преобразование ~220В или 3-Ф ~380В ( фазное напр ~220В)в пост.24В с током нагр до 210А .Упр.по Ethernet</t>
  </si>
  <si>
    <t>Преобразователь напряжения на ~220В/24B,30A</t>
  </si>
  <si>
    <t>Устройство контроля и управления c интерфейсом   LAN (SNMP), RS485(MODBUS) , входит в состав ИБЭП 8U</t>
  </si>
  <si>
    <t>1.2.</t>
  </si>
  <si>
    <t>48В</t>
  </si>
  <si>
    <t>Источники бесперебойного электропитания "ФОРПОСТ" 48В  ,6А-12А -19",высотой 1U работа с 1АКБ</t>
  </si>
  <si>
    <t>подключение до 3х нагрузок, с возможностью «горячей» замены выпрямителей и УКУ с расширенным диапазоном входного напряжения 140-275В</t>
  </si>
  <si>
    <t>ИБЭП-220/48B-12A-1/2(400)-1U</t>
  </si>
  <si>
    <t>Преобразование ~220В в пост.48В с током нагрузки до 6А без резерва, с одним выпрямителем.</t>
  </si>
  <si>
    <t>ИБЭП-220/48B-12A-2/2(400)-1U</t>
  </si>
  <si>
    <t>Преобразование ~220В в пост.48В с током нагрузки до 12А , с двумя выпрямителями.</t>
  </si>
  <si>
    <t>ИБЭП-220/48B-12A-1/2(400)-1U LAN</t>
  </si>
  <si>
    <t>Преобразование ~220В в пост.48В с током нагрузки до 6А с одним выпрямителем.Упр.по Ethernet (SNMP)</t>
  </si>
  <si>
    <t>ИБЭП-220/48B-12A-2/2(400)-1U LAN</t>
  </si>
  <si>
    <t>Преобразование ~220В в пост.48В с током нагрузки до 12Ас двумя выпрямителями. Упр.по Ethernet (SNMP)</t>
  </si>
  <si>
    <t>БПС-400  220 В/48В-6A</t>
  </si>
  <si>
    <t>Преобразователь напряжения(выпрямитель) на 6А 48(60)В в составе ИБЭП 1U</t>
  </si>
  <si>
    <t>УКУ-205</t>
  </si>
  <si>
    <t>Устройство контроля и управления, входит в состав ИБЭП 1U</t>
  </si>
  <si>
    <t>УКУ-205  LAN</t>
  </si>
  <si>
    <t>Устройство контроля и управления с интерфейсом  LAN(SNMP) , входит в состав ИБЭП 1U</t>
  </si>
  <si>
    <t>Источники бесперебойного электропитания "ФОРПОСТ" 48В  5А,10А-19",высотой 3U работа с 1АКБ</t>
  </si>
  <si>
    <t>ИБЭП-220/48B-5A 3U</t>
  </si>
  <si>
    <t>Преобразование ~220В в пост.48В с током нагрузки до 5А с одним выпрямителем</t>
  </si>
  <si>
    <t>ИБЭП-220/48B-10A 3U</t>
  </si>
  <si>
    <t>Преобразование ~220В в пост.48В с током нагрузки до 10А, с двумя выпрямителями.</t>
  </si>
  <si>
    <t>ИБЭП-220/48B-10A- 3U-CAN</t>
  </si>
  <si>
    <t>Преобразование ~220В в пост.48В с током нагрузки до 10А, с двумя выпрямителями.Упр.по CAN</t>
  </si>
  <si>
    <t>ИБЭП-220/48B-10A- 3U-LAN</t>
  </si>
  <si>
    <t>Преобразование ~220В в пост.48В с током нагрузки до 10А, с двумя выпрямителями..Упр.по Ethernet</t>
  </si>
  <si>
    <t>БПС-360 220 В/48B-5A</t>
  </si>
  <si>
    <t>Преобразователь напряжения(выпрямитель) на 5А в составе ИБЭП 3U</t>
  </si>
  <si>
    <t>Устройство контроля и управления без интерфейса , входит в состав ИБЭП 3U</t>
  </si>
  <si>
    <t>УКУ-202.04-CAN</t>
  </si>
  <si>
    <t>Устройство контроля и управления с интерфейсом CAN, входит в состав ИБЭП 3U</t>
  </si>
  <si>
    <t>УКУ-202.04-LAN</t>
  </si>
  <si>
    <t>Устройство контроля и управления с интерфейсом LAN (SNMP), входит в состав ИБЭП 3U</t>
  </si>
  <si>
    <t>Источники бесперебойного электропитания "ФОРПОСТ", 48В   6А, 12А-19",высотой 3U , работа с 1АКБ</t>
  </si>
  <si>
    <t>ИБЭП-220/48B-12A-1/2(360)-3U</t>
  </si>
  <si>
    <t>Преобразование ~220В в пост.48В с током нагрузки до 6А с одним выпрямителем.</t>
  </si>
  <si>
    <t>ИБЭП-220/48B-12A-2/2(360)-3U</t>
  </si>
  <si>
    <t>Преобразование ~220В в пост.48В с током нагрузки до 12А с двумя выпрямителями.</t>
  </si>
  <si>
    <t>ИБЭП-220/48B-12A-2/2(360)-3U-CAN</t>
  </si>
  <si>
    <t>Преобразование ~220В в пост.48В с током нагрузки до 12А с двумя выпрямителями..Упр.по CAN</t>
  </si>
  <si>
    <t>ИБЭП-220/48B-12A-2/2(360)-3U-LAN</t>
  </si>
  <si>
    <t>Преобразование ~220В в пост.48В с током нагрузки до 12А с двумя выпрямителями.Упр.по Ethernet</t>
  </si>
  <si>
    <t>БПС-360 220В/48B-6A</t>
  </si>
  <si>
    <t>Преобразователь напряжения (выпрямитель) на 48В 6А в составе ИБЭП 3U</t>
  </si>
  <si>
    <t>Устройство контроля и управления без  интерфейса, входит в состав ИБЭП 3U</t>
  </si>
  <si>
    <t>Источники бесперебойного электропитания "ФОРПОСТ"48В  12А, 24А-19",высотой 3U работа с 1АКБ</t>
  </si>
  <si>
    <t>ИБЭП-220/48B-12A-1 3U</t>
  </si>
  <si>
    <t>Преобразование ~220В в пост.48В с током нагрузки до 12А с обним выпрямителем.</t>
  </si>
  <si>
    <t>ИБЭП-220/48B-12A-1 3U CAN</t>
  </si>
  <si>
    <t>Преобразование ~220В в пост.48В с током нагрузки до 12А , с одним выпрямителемю,с управлением CAN</t>
  </si>
  <si>
    <t>ИБЭП-220/48B-12A-1 3U LAN</t>
  </si>
  <si>
    <t>Преобразование ~220В в пост.48В с током нагрузки до 12А,с одним выпрямителем.Упр.по Ethernet</t>
  </si>
  <si>
    <t>ИБЭП-220/48B-12A-2 3U</t>
  </si>
  <si>
    <t>Преобразование ~220В в пост.48В с током нагрузки до 12А c резервом, с двумя выпрямителями.</t>
  </si>
  <si>
    <t>ИБЭП-220/48B-12A-2-3U CAN</t>
  </si>
  <si>
    <t>Преобразование ~220В в пост.48В с током нагрузки до 12А c резервом, с двумя выпрямителями, с управлением CAN</t>
  </si>
  <si>
    <t>ИБЭП-220/48B-12A-2-3U LAN</t>
  </si>
  <si>
    <t>Преобразование ~220В в пост48В с током нагрузки до 12А c резервом, с двумя выпрямителями,.Упр.по Ethernet</t>
  </si>
  <si>
    <t>ИБЭП-220/48B-24A- 3U</t>
  </si>
  <si>
    <t>Преобразование ~220В в пост.48В с током нагрузки до 24А, с двумя выпрямителями.</t>
  </si>
  <si>
    <t>ИБЭП-220/48B-24A-3U CAN</t>
  </si>
  <si>
    <t>Преобразование ~220В в пост.48В с током нагрузки до 24А, с двумя выпрямителями, с управлением CAN</t>
  </si>
  <si>
    <t>ИБЭП-220/48B-24A-3U LAN</t>
  </si>
  <si>
    <t>Преобразование ~220В в пост.48В с током нагрузки до 24А, с двумя выпрямителями.Упр.по Ethernet</t>
  </si>
  <si>
    <t>ИБЭП-220/48B-24A- 3U-Р</t>
  </si>
  <si>
    <t>Преобразование ~220В в пост.48В с током нагрузки до 24А , с двумя выпрямителями,</t>
  </si>
  <si>
    <t xml:space="preserve"> с расшириным . диапазоном входного напр.(140-275 В)</t>
  </si>
  <si>
    <t>ИБЭП-220/48В-24А 3U- PP</t>
  </si>
  <si>
    <t>с расш. диапазоном входного напр.(85-275 В)</t>
  </si>
  <si>
    <t>БПС-950-220/48В-12А</t>
  </si>
  <si>
    <t>Преобразователь напряжения (выпрямитель)на ~220В/48B-12A</t>
  </si>
  <si>
    <t>БПС-950-220/48В-12А-Р</t>
  </si>
  <si>
    <t>Преобразователь напряжения (выпрямитель)на ~220В/48B-12A с расш. диапазоном входного напр.(140-275 В)</t>
  </si>
  <si>
    <t>БПС-950-220/48В-12А-РР</t>
  </si>
  <si>
    <t>Преобразователь напряжения (выпрямитель)на ~220В/48B-12A с расш. диапазоном входного напр.(85-275 В)</t>
  </si>
  <si>
    <t>Устройство контроля и управления с интерфейсом RS-232, входит в состав ИБЭП 3U</t>
  </si>
  <si>
    <t>Устройство контроля и управления с интерфейсом LAN(SNMP), входит в состав ИБЭП 3U</t>
  </si>
  <si>
    <t>Источники бесперебойного электропитания "ФОРПОСТ" 48B   20A, 40А-19",высотой 3U  работа с1АКБ</t>
  </si>
  <si>
    <t>ИБЭП-220/48B-40A-1/2(1000)-3U</t>
  </si>
  <si>
    <t>Преобразование ~220В в пост.48В с током нагрузки до 20А с одним выпрямителем.</t>
  </si>
  <si>
    <t>ИБЭП-220/48B-40A-1/2(1000)-3U-Р</t>
  </si>
  <si>
    <t>Преобразование ~220В в пост.48В с током нагрузки до 20А , с одним выпрямителем, с расш диапазоном вход. Напр.(140-275 В)</t>
  </si>
  <si>
    <t>ИБЭП-220/48B-40A-1/2(1000)-3U-РР</t>
  </si>
  <si>
    <t>Преобразование ~220В в пост.48В с током нагрузки до 20А, с одним выпрямителем, с расш диапазоном вход. Напр.(85-275 В)</t>
  </si>
  <si>
    <t>ИБЭП-220/48B-40A-1/2(1000)-3U-LAN</t>
  </si>
  <si>
    <t>Преобразование ~220В в пост.48В с током нагрузки до 20А с одним выпрямителем .Упр.по Ethernet</t>
  </si>
  <si>
    <t>ИБЭП-220/48B-40A-2/2(1000)-3U</t>
  </si>
  <si>
    <t>Преобразование ~220В в пост.48В с током нагрузки до 40А с двумя выпрямителями,</t>
  </si>
  <si>
    <t>ИБЭП-220/48B-40A-2/2(1000)-3U-Р</t>
  </si>
  <si>
    <t>Преобразование ~220В в пост.48В с током нагрузки до 40А с двумя выпрямителями, с расш диапазоном вход. Напр.(140-275 В)</t>
  </si>
  <si>
    <t>ИБЭП-220/48B-40A-2/2(1000)-3U-РР</t>
  </si>
  <si>
    <t>Преобразование ~220В в пост.48В с током нагрузки до 40А с двумя выпрямителями,с расш диапазоном вход. Напр.(85-275 В)</t>
  </si>
  <si>
    <t>ИБЭП-220/48B-40A-2/2(1000)-3U-LAN</t>
  </si>
  <si>
    <t>Преобразование ~220В в пост.48В с током нагрузки до 40А, с двумя выпрямителями .Упр.по Ethernet</t>
  </si>
  <si>
    <t>БПС-1000.01-220/48В-20А</t>
  </si>
  <si>
    <t>Преобразователь напряжения(выпрямитель) на ~220В/48B,1000 Вт</t>
  </si>
  <si>
    <t>БПС-1000.01-220/48В-20А -Р</t>
  </si>
  <si>
    <t>Преобразователь напряжения(выпрямитель) на ~220В/48B,1000 Вт с расш. Диапазоном вход. напр.(140-275)</t>
  </si>
  <si>
    <t>БПС-1000.01-220/48В-20А -РР</t>
  </si>
  <si>
    <t>Преобразователь напряжения(выпрямитель) на ~220В/48B,1000 Вт с расш. Диапазоном вход. Напр.(85-275)</t>
  </si>
  <si>
    <t>Источники бесперебойного электропитания "ФОРПОСТ"  48В, 60А  19",высотой 3U  работа с 1АКБ или 2АКБ, 2 выпрямителями</t>
  </si>
  <si>
    <t>ИБЭП-220/48В-60А-2/2(1500)-3U LAN</t>
  </si>
  <si>
    <t>Преобразование ~220В в пост.48В с током выпрямителей  до 60А. Два выпрямителя. Упр.по Ethernet (SNMP),с 1АКБ</t>
  </si>
  <si>
    <t>ИБЭП-220/48В-60А-2/2(1500)-3U-Р LAN</t>
  </si>
  <si>
    <t>Преобразование ~220В в пост.48В с током выпрямителей до 60А с двумя выпрямителями.Упр.по Ethernet (SNMP)</t>
  </si>
  <si>
    <t>Напряжение сети  140-275В, с 1АКБ</t>
  </si>
  <si>
    <t>ИБЭП-220/48В-60А-2/2(1500)-3U LAN-2АКБ</t>
  </si>
  <si>
    <t>Преобразование ~220В в пост.48В с током выпрямителей  до 60А. Два выпрямителя. Упр.по Ethernet (SNMP), с 2 АКБ</t>
  </si>
  <si>
    <t>ИБЭП-220/48В-60А-2/2(1500)-3U-Р LAN-2АКБ</t>
  </si>
  <si>
    <t>БПС-1500.04- 220B/48B-30A</t>
  </si>
  <si>
    <t>Преобразователь напряжения(выпрямитель)~220В/48В- 30А,, входит в в составе ИБЭП 3U</t>
  </si>
  <si>
    <t>БПС-1500.04- 220B/48B-30A-Р</t>
  </si>
  <si>
    <t>Преобразователь напряжения(выпрямитель)~220В/48В- 30Авходит в в составе ИБЭП 3U с расш.диапазоном вход.напр. 140-275В</t>
  </si>
  <si>
    <t>Источники бесперебойного электропитания "ФОРПОСТ" , 48B    20A, 40А,60А,80А-19",  48В 60А,90А,120А-19" высотой 6U  работа с 1 или 2АКБ.</t>
  </si>
  <si>
    <t>или универсальное питание 220В или 380В (220(380))</t>
  </si>
  <si>
    <t>ИБЭП-220/48B-80A-1/4(1000)-6U-LAN</t>
  </si>
  <si>
    <t>Преобразование ~220В в пост.48В с током нагрузки до 20А, с одним выпрямителем .Упр.по Ethernet</t>
  </si>
  <si>
    <t>ИБЭП-220/48B-80A-2/4(1000)-6U-LAN</t>
  </si>
  <si>
    <t>Преобразование ~220В в пост.48В с током нагрузки до 40Ас двумя выпрямителями .Упр.по Ethernet</t>
  </si>
  <si>
    <t>ИБЭП-220/48B-80A-3/4(1000)-6U-LAN</t>
  </si>
  <si>
    <t>Преобразование ~220В в пост.48В с током нагрузки до 60А, с тремя выпрямителями .Упр.по Ethernet</t>
  </si>
  <si>
    <t>ИБЭП-220/48B-80A-4/4(1000)-6U-LAN</t>
  </si>
  <si>
    <t>Преобразование ~220В в пост.48В с током нагрузки до 80А, с четырьмя выпрямителями .Упр.по Ethernet</t>
  </si>
  <si>
    <t>ИБЭП-220(380)/48B-80A-2/4(1000)-6U-LAN</t>
  </si>
  <si>
    <t>Преобразование ~220В или 3ф 380(фазное напр.220В)в пост.48В с током нагрузки до 40Ас двумя выпрямителями .Упр.по Ethernet</t>
  </si>
  <si>
    <t>ИБЭП-220(380)/48B-80A-3/4(1000)-6U-LAN</t>
  </si>
  <si>
    <t>Преобразование ~220В или 3ф 380(фазное напр.220В) в пост.48В с током нагрузки до 60А, с тремя выпрямителями .Упр.по Ethernet</t>
  </si>
  <si>
    <t>ИБЭП-220(380)/48B-80A-4/4(1000)-6U-LAN</t>
  </si>
  <si>
    <t>Преобразование ~220В или 3ф 380(фазное напр.220В) в пост.48В с током нагрузки до 80А, с четырьмя выпрямителями .Упр.по Ethernet</t>
  </si>
  <si>
    <t>ИБЭП-220/48B-120A-2/4(1500)-6U-LAN</t>
  </si>
  <si>
    <t>Преобразование ~220В в пост.48В с током нагрузки до 60 А, с двумя выпрямителями .Упр.по Ethernet</t>
  </si>
  <si>
    <t>ИБЭП-220/48B-120A-3/4(1500)-6U-LAN</t>
  </si>
  <si>
    <t>Преобразование ~220В в пост.48В с током нагрузки до 90А , с тремя выпрямителями.Упр.по Ethernet</t>
  </si>
  <si>
    <t>ИБЭП-220/48B-120A-4/4(1500)-6U-LAN</t>
  </si>
  <si>
    <t>Преобразование ~220В в пост.48В с током нагрузки до 120А , с четырьмя выпрямителями.Упр.по Ethernet</t>
  </si>
  <si>
    <t>ИБЭП-22(380)/48B-120A-2/4(1500)-6U-LAN</t>
  </si>
  <si>
    <t>ИБЭП-220(380)/48B-120A-3/4(1500)-6U-LAN</t>
  </si>
  <si>
    <t>ИБЭП-220(380)/48B-120A-4/4(1500)-6U-LAN</t>
  </si>
  <si>
    <t>БПС-1000.04-220/48В-20А</t>
  </si>
  <si>
    <t>Преобразователь напряжения(выпрямитель) на ~220В/48B, 20А</t>
  </si>
  <si>
    <t>БПС-1500.04-220/48В-30А</t>
  </si>
  <si>
    <t>Преобразователь напряжения(выпрямитель) на ~220В/48B, 30А</t>
  </si>
  <si>
    <t>Устройство контроля и управления c LAN(SNMP)  и RS485 (MODBUS) интерфейсом , входит в состав ИБЭП 6U</t>
  </si>
  <si>
    <t>Источники бесперебойного электропитания "ФОРПОСТ"  48В 60А, 80А, 100А, 120А, 140А,180А,210А-19"высотой 8U ,работа с 1  или 2АКБ</t>
  </si>
  <si>
    <t>ИБЭП-220(380)/48B-140A-3/7(1000)-8U LAN</t>
  </si>
  <si>
    <t>Преобразование~220В или 3-Ф 380В ( фазное напр ~220В)в пост.48В с током нагрузки до 60А  с тремя выпрямителями</t>
  </si>
  <si>
    <t>ИБЭП-220(380)/48B-140A-4/71000)-8U LAN</t>
  </si>
  <si>
    <t>Преобразование  ~220В или 3-Ф 380В ( фазное напр ~220В)в пост.48В с током нагрузки до 80А, четырмя выпрямителями</t>
  </si>
  <si>
    <t>ИБЭП-220(380)/48B-140A-5/7(1000)-8U LAN</t>
  </si>
  <si>
    <t>Преобразование  ~220В или 3-Ф 380В ( фазное напр ~220В)в пост.48В с током нагрузки до 100А , с пятью выпрямителями</t>
  </si>
  <si>
    <t>ИБЭП-220(380)/48B-140A-6/7(1000)-8U LAN</t>
  </si>
  <si>
    <t>Преобразование  ~220В или 3-Ф 380В ( фазное напр ~220В)в пост.48В с током нагрузки до 120А, с шестью выпрямителями</t>
  </si>
  <si>
    <t>ИБЭП-220(380)/48B-140A-7/7(1000)-8U LAN</t>
  </si>
  <si>
    <t>Преобразование  ~220В или 3-Ф 380В ( фазное напр ~220В)в пост.48В с током нагрузки до 140А , с семью выпрямителями</t>
  </si>
  <si>
    <t>ИБЭП-220(380)/48B-210A-6/7(1500)-8U LAN</t>
  </si>
  <si>
    <t>Преобразование  ~220В или 3-Ф 380В ( фазное напр ~220В)в пост.48В с током нагрузки до 180А, с шестью выпрямителями</t>
  </si>
  <si>
    <t>ИБЭП-220(380)/48B-210A-7/7(1500)-8U LAN</t>
  </si>
  <si>
    <t>Преобразование  ~220В или 3-Ф 380В ( фазное напр ~220В)в пост.48В с током нагрузки до 210А, с семью выпрямителями</t>
  </si>
  <si>
    <t>Преобразователь напряжения(выпрямитель) на ~220В/48B,20A</t>
  </si>
  <si>
    <t>УКУ 207.14 LAN</t>
  </si>
  <si>
    <t>1.3.</t>
  </si>
  <si>
    <t>60В</t>
  </si>
  <si>
    <t>Источники бесперебойного электропитания "ФОРПОСТ" 60В 6А-12А -19",высотой 1U работа с 1АКБ</t>
  </si>
  <si>
    <t>ИБЭП-220/60B-12A-1/2(400)-1U</t>
  </si>
  <si>
    <t>Преобразование ~220В в пост.60В с током нагрузки до 6А без резерва, с одним выпрямителем.</t>
  </si>
  <si>
    <t>ИБЭП-220/60B-12A-2/2(400)-1U</t>
  </si>
  <si>
    <t>Преобразование ~220В в пост.60В с током нагрузки до 12А , с двумя выпрямителями.</t>
  </si>
  <si>
    <t>ИБЭП-220/60B-12A-1/2(400)-1U LAN</t>
  </si>
  <si>
    <t>Преобразование ~220В в пост.60В с током нагрузки до 6А с одним выпрямителем.Упр.по Ethernet (SNMP)</t>
  </si>
  <si>
    <t>ИБЭП-220/60B-12A-2/2(400)-1U LAN</t>
  </si>
  <si>
    <t>Преобразование ~220В в пост.60В с током нагрузки до 12Ас двумя выпрямителями. Упр.по Ethernet (SNMP)</t>
  </si>
  <si>
    <t>БПС-400  220 В/60В-6A</t>
  </si>
  <si>
    <t>Преобразователь напряжения(выпрямитель) на 6А 60В в составе ИБЭП 1U</t>
  </si>
  <si>
    <t>Устройство контроля и управления с интерфейсом  LAN (SNMP), входит в состав ИБЭП 1U</t>
  </si>
  <si>
    <t>Источники бесперебойного электропитания "ФОРПОСТ" 60В 5А, 10А-19",высотой 3U  , работа с 1АКБ</t>
  </si>
  <si>
    <t>ИБЭП-220/60B-5A 3U</t>
  </si>
  <si>
    <t>Преобразование ~220В в пост.60В с током нагрузки до 5А с одним выпрямителем</t>
  </si>
  <si>
    <t>ИБЭП-220/60B-10A 3U</t>
  </si>
  <si>
    <t>Преобразование ~220В в пост.60В с током нагрузки до 10А, с двумя выпрямителями.</t>
  </si>
  <si>
    <t>ИБЭП-220/60B-10A -3U-CAN</t>
  </si>
  <si>
    <t>Преобразование ~220В в пост.60В с током нагрузки до 10А, с двумя выпрямителями.Упр.по CAN</t>
  </si>
  <si>
    <t xml:space="preserve">ИБЭП-220/60B-10A-3U-LAN  </t>
  </si>
  <si>
    <t>Преобразование ~220В в пост.60В с током нагрузки до 10А, с двумя выпрямителями.Упр.по Ethernet (SNMP)</t>
  </si>
  <si>
    <t>БПС-360 220 /60B-5A</t>
  </si>
  <si>
    <t>Преобразователь напряжения (выпрямитель) 220/60В-5А в составе ИБЭП 3U</t>
  </si>
  <si>
    <t>Источники бесперебойного электропитания "ФОРПОСТ" 60В 12А, 24А-19",высотой 3U работа с 1АКБ</t>
  </si>
  <si>
    <t>ИБЭП-220/60B-12A-1 3U</t>
  </si>
  <si>
    <t>Преобразование ~220В в пост.60В с током нагрузки до 12А с одним выпрямителями</t>
  </si>
  <si>
    <t>ИБЭП-220/60B-12A-1-3U CAN</t>
  </si>
  <si>
    <t>Преобразование ~220В в пост.60В с током нагрузки до 12А с одним выпрямителем с управлением CAN</t>
  </si>
  <si>
    <t>ИБЭП-220/60B-12A-1 3U LAN</t>
  </si>
  <si>
    <t>Преобразование ~220В в пост.60В с током нагрузки до 12А,с одним выпрямителем.Упр.по Ethernet</t>
  </si>
  <si>
    <t>ИБЭП-220/60B-12A-2 3U</t>
  </si>
  <si>
    <t>Преобразование ~220В в пост.60В с током нагрузки до 12А c резервом, с двумя выпрямителями</t>
  </si>
  <si>
    <t>ИБЭП-220/60B-12A-2-3U CAN</t>
  </si>
  <si>
    <t>Преобразование ~220В в пост.60В с током нагрузки до 12А c резервом, с двумя выпрямителями,с управлением CAN</t>
  </si>
  <si>
    <t>ИБЭП-220/60B-12A-2-3U  LAN</t>
  </si>
  <si>
    <t>Преобразование ~220В в пост.60В с током нагрузки до 12А c резервом, с двумя выпрямителями.Упр.по Ethernet</t>
  </si>
  <si>
    <t>ИБЭП-220/60B-24A- 3U</t>
  </si>
  <si>
    <t>Преобразование ~220В в пост.60В с током нагрузки до 24А, с двумя выпрямителями</t>
  </si>
  <si>
    <t>ИБЭП-220/60B-24A- 3U CAN</t>
  </si>
  <si>
    <t>Преобразование ~220В в пост.60В с током нагрузки до 24А, с двумя выпрямителями, с управлением CAN</t>
  </si>
  <si>
    <t>ИБЭП-220/60B-24A-3U LAN</t>
  </si>
  <si>
    <t>Преобразование ~220В в пост.60В с током нагрузки до 24А, с двумя выпрямителями.Упр.по Ethernet</t>
  </si>
  <si>
    <t>ИБЭП-220/60B-24A- 3U-Р</t>
  </si>
  <si>
    <t>Преобразование ~220В в пост.60В с током нагрузки до 24А , с двумя выпрямителями, с расш диапазоном вход напр (140-275В)</t>
  </si>
  <si>
    <t>ИБЭП-220/60В-24А 3U PP</t>
  </si>
  <si>
    <t>Преобразование ~220В в пост.60В с током нагрузки до 24А, с двумя выпрямителями, с расш. диапазоном входного напр.(85-275 В)</t>
  </si>
  <si>
    <t>БПС-950  220/60В-12А</t>
  </si>
  <si>
    <t>Преобразователь напряжения (выпрямитель) ~220В/60B-12A</t>
  </si>
  <si>
    <t>БПС-950  220/60В-12А-Р</t>
  </si>
  <si>
    <t>Преобразователь напряжения (выпрямитель) ~220В/60B-12A с расш диапазоном вход напр (140-275)</t>
  </si>
  <si>
    <t>БПС-950-220/60В-12А-РР</t>
  </si>
  <si>
    <t>Преобразователь напряжения (выпрямитель)на ~220В/60B-12A с расш. диапазоном входного напр.(85-275 В)</t>
  </si>
  <si>
    <t>Устройство контроля и управления  без  интерфейса, входит в состав ИБЭП 3U</t>
  </si>
  <si>
    <t>Источники бесперебойного электропитания "ФОРПОСТ"  60B 20A, 40А-19",высотой 3U , работа с 1АКБ</t>
  </si>
  <si>
    <t>ИБЭП-220/60B-40A-1/2(1000)-3U</t>
  </si>
  <si>
    <t>Преобразование ~220В в пост.60В с током нагрузки до 20А с одним выпрямителем.</t>
  </si>
  <si>
    <t>ИБЭП-220/60B-40A-1/2(1000)-3U-Р</t>
  </si>
  <si>
    <t>Преобразование ~220В в пост.60В с током нагрузки до 20А с одним выпрямителел с расш диапазоном вход напр (140-275 В)</t>
  </si>
  <si>
    <t>ИБЭП-220/60B-40A-1/2(1000)-3U-РР</t>
  </si>
  <si>
    <t>Преобразование ~220В в пост.60В с током нагрузки до 20А , с одним выпрямителем, с расш диапазоном вход. Напр.(85-275 В)</t>
  </si>
  <si>
    <t>ИБЭП-220/60B-40A-1/2(1000)-3U-LAN</t>
  </si>
  <si>
    <t>Преобразование ~220В в пост.60В с током нагрузки до 20А , с одним выпрямителем.Упр.по Ethernet</t>
  </si>
  <si>
    <t>ИБЭП-220/60B-40A-2/2(1000)-3U</t>
  </si>
  <si>
    <t>Преобразование ~220В в пост.60В с током нагрузки до40А , с двумя выпрямителями</t>
  </si>
  <si>
    <t>ИБЭП-220/60B-40A-2/2(1000)-3U-Р</t>
  </si>
  <si>
    <t>Преобразование ~220В в пост.60В с током нагрузки до40А,  с двумя выпрямителями, с расш диапазоном вход напр (140-275 В)</t>
  </si>
  <si>
    <t>ИБЭП-220/60B-40A-2/2(1000)-3U-РР</t>
  </si>
  <si>
    <t>Преобразование ~220В в пост.60В с током нагрузки до 40А , с двумя выпрямителями,с расш диапазоном вход. Напр.(85-275 В)</t>
  </si>
  <si>
    <t>ИБЭП-220/60B-40A-2/2(1000)-3U-LAN</t>
  </si>
  <si>
    <t>Преобразование ~220В в пост.60В с током нагрузки до 40А, с двумя выпрямителями Упр.по Ethernet</t>
  </si>
  <si>
    <t>БПС-1000.01 220/60В-20А</t>
  </si>
  <si>
    <t>Преобразователь напряжения (выпрямитель) 220/60В 20А</t>
  </si>
  <si>
    <t>БПС-1000.01 220/60В-20А-Р</t>
  </si>
  <si>
    <t>Преобразователь напряжения (выпрямитель) 220/60В 20А с расш диапазоном вход напр (140-275 В)</t>
  </si>
  <si>
    <t>БПС-1000.01-220/60В-20А -РР</t>
  </si>
  <si>
    <t>Преобразователь напряжения(выпрямитель) на ~220В/60B,1000 Вт с расш. Диапазоном вход. Напр.(85-275)</t>
  </si>
  <si>
    <t>Источники бесперебойного электропитания "ФОРПОСТ"  60В, 50А  19",высотой 3U  работа с 1АКБ или 2АКБ, 2 выпрямителями</t>
  </si>
  <si>
    <t>ИБЭП-220/60В-50А-2/2(1500)-3U LAN</t>
  </si>
  <si>
    <t>Преобразование ~220В в пост.60В с током выпрямителей  до 60А. Два выпрямителя. Упр.по Ethernet (SNMP),с 1АКБ</t>
  </si>
  <si>
    <t>ИБЭП-220/60В-50А-2/2(1500)-3U-Р LAN</t>
  </si>
  <si>
    <t>Преобразование ~220В в пост.60В с током выпрямителей до 60А с двумя выпрямителями.Упр.по Ethernet (SNMP)</t>
  </si>
  <si>
    <t>ИБЭП-220/60В-50А-2/2(1500)-3U LAN-2АКБ</t>
  </si>
  <si>
    <t>Преобразование ~220В в пост.60В с током выпрямителей  до 50А. Два выпрямителя. Упр.по Ethernet (SNMP), с 2 АКБ</t>
  </si>
  <si>
    <t>ИБЭП-220/60В-50А-2/2(1500)-3U-Р LAN-2АКБ</t>
  </si>
  <si>
    <t>Преобразование ~220В в пост.60В с током выпрямителей до 50А с двумя выпрямителями.Упр.по Ethernet (SNMP)</t>
  </si>
  <si>
    <t>БПС-1500.04- 220B/60B-25A</t>
  </si>
  <si>
    <t>Преобразователь напряжения(выпрямитель)~220В/60В- 25А,, входит в в составе ИБЭП 3U</t>
  </si>
  <si>
    <t>БПС-1500.04- 220B/60B-25A-Р</t>
  </si>
  <si>
    <t>Преобразователь напряжения(выпрямитель)~220В/60В- 25Авходит в в составе ИБЭП 3U с расш.диапазоном вход.напр. 140-275В</t>
  </si>
  <si>
    <t>Источники бесперебойного электропитания "ФОРПОСТ" 60B  20A, 40А,60А,80А-19",  60В  50А,75А,100А -19"высотой 6U ., работа с 1  или  2АКБ.</t>
  </si>
  <si>
    <t xml:space="preserve">                                                                         входное напряжение 220В  или универсальное питание 220В или 380В (220(380))</t>
  </si>
  <si>
    <t>ИБЭП-220/60B-80A-1/4(1000)-6U-LAN</t>
  </si>
  <si>
    <t>Преобразование ~220В в пост.60В с током нагрузки до 20А, с одним выпрямителем .Упр.по Ethernet</t>
  </si>
  <si>
    <t>ИБЭП-220/60B-80A-2/4(1000)-6U-LAN</t>
  </si>
  <si>
    <t>Преобразование ~220В в пост.60В с током нагрузки до 40Ас двумя выпрямителями .Упр.по Ethernet</t>
  </si>
  <si>
    <t>ИБЭП-220/60B-80A-3/4(1000)-6U-LAN</t>
  </si>
  <si>
    <t>Преобразование ~220В в пост.60В с током нагрузки до 60А, с тремя выпрямителями .Упр.по Ethernet</t>
  </si>
  <si>
    <t>ИБЭП-220/60B-80A-4/4(1000)-6U-LAN</t>
  </si>
  <si>
    <t>Преобразование ~220В в пост.60В с током нагрузки до 80А, с четырьмя выпрямителями .Упр.по Ethernet</t>
  </si>
  <si>
    <t>ИБЭП-220(380)/60B-80A-2/4(1000)-6U-LAN</t>
  </si>
  <si>
    <t>Преобразование ~220В или 3ф 380(фазное напр.220В) в пост.60В с током нагрузки до 40Ас двумя выпрямителями .Упр.по Ethernet</t>
  </si>
  <si>
    <t>ИБЭП-220(380)/60B-80A-3/4(1000)-6U-LAN</t>
  </si>
  <si>
    <t>Преобразование ~220В или 3ф 380(фазное напр.220В) в пост.60В с током нагрузки до 60А, с тремя выпрямителями .Упр.по Ethernet</t>
  </si>
  <si>
    <t>ИБЭП-220(380)/60B-80A-4/4(1000)-6U-LAN</t>
  </si>
  <si>
    <t>Преобразование ~220В или 3ф 380(фазное напр.220В) в пост.60В с током нагрузки до 80А, с четырьмя выпрямителями .Упр.по Ethernet</t>
  </si>
  <si>
    <t>ИБЭП-220/60B-100A-2/4(1500)-6U-LAN</t>
  </si>
  <si>
    <t>Преобразование ~220В в пост.60В с током нагрузки до 50 А, с двумя выпрямителями .Упр.по Ethernet</t>
  </si>
  <si>
    <t>ИБЭП-220/60B-100A-3/4(1500)-6U-LAN</t>
  </si>
  <si>
    <t>Преобразование ~220В в пост.60В с током нагрузки до 75А , с тремя выпрямителями.Упр.по Ethernet</t>
  </si>
  <si>
    <t>ИБЭП-220/60B-100A-4/4(1500)-6U-LAN</t>
  </si>
  <si>
    <t>Преобразование ~220В в пост.60В с током нагрузки до 100А , с четырьмя выпрямителями.Упр.по Ethernet</t>
  </si>
  <si>
    <t>ИБЭП-220(380)/60B-100A-2/4(1500)-6U-LAN</t>
  </si>
  <si>
    <t>Преобр. ~220В или 3ф 380(фазное напр.220В) в пост.60В с током нагрузки до 50 А, с двумя выпрямителями .Упр.по Ethernet</t>
  </si>
  <si>
    <t>ИБЭП-220(380)/60B-100A-3/4(1500)-6U-LAN</t>
  </si>
  <si>
    <t>Преобр. ~220В или 3ф 380(фазное напр.220В) в пост.60В с током нагрузки до 75А , с тремя выпрямителями.Упр.по Ethernet</t>
  </si>
  <si>
    <t>ИБЭП-220(380)/60B-100A-4/4(1500)-6U-LAN</t>
  </si>
  <si>
    <t>Преобр. ~220В или 3ф 380(фазное напр.220В) в пост.60В с током нагрузки до 100А , с четырьмя выпрямителями.Упр.по Ethernet</t>
  </si>
  <si>
    <t>БПС-1000.04-220/60В-20А</t>
  </si>
  <si>
    <t>Преобразователь напряжения(выпрямитель) на ~220В/60B,20A</t>
  </si>
  <si>
    <t>БПС-1500.04-220/60В-25А</t>
  </si>
  <si>
    <t>Преобразователь напряжения(выпрямитель) на ~220В/60B, 25А</t>
  </si>
  <si>
    <t>Устройство контроля и управления c LAN(SNMP) и RS 485 (MODBUS) интерфейсом , входит в состав ИБЭП 6U</t>
  </si>
  <si>
    <t>Источники бесперебойного электропитания "ФОРПОСТ" 60В  60А,80А,100А,120А,140А,150А,175А-19"высотой 8U ,работа с 1 или  2АКБ</t>
  </si>
  <si>
    <t>ИБЭП-220(380)/60B-140A-3/7(1000)-8U LAN</t>
  </si>
  <si>
    <t>Преобразование~220В или 3-Ф 380В ( фазное напр ~220В)в пост.60В с током нагрузки до 60А  с тремя выпрямителями</t>
  </si>
  <si>
    <t>ИБЭП-220(380)/60B-140A-4/71000)-8U LAN</t>
  </si>
  <si>
    <t>Преобразование  ~220В или 3-Ф 380В ( фазное напр ~220В)в пост.60В с током нагрузки до 80А  с четырмя выпрямителями</t>
  </si>
  <si>
    <t>ИБЭП-220(380)/60B-140A-5/7(1000)-8U LAN</t>
  </si>
  <si>
    <t>Преобразование  ~220В или 3-Ф 380В ( фазное напр ~220В)в пост.60В с током нагрузки до 100А  с пятью выпрямителями</t>
  </si>
  <si>
    <t>ИБЭП-220(380)/60B-140A-6/7(1000)-8U LAN</t>
  </si>
  <si>
    <t>Преобразование  ~220В или 3-Ф 380В ( фазное напр ~220В)в пост.60В с током нагрузки до 120А  с шестью выпрямителями</t>
  </si>
  <si>
    <t>ИБЭП-220(380)/60B-140A-7/7(1000)-8U LAN</t>
  </si>
  <si>
    <t>Преобразование  ~220В или 3-Ф 380В ( фазное напр ~220В)в пост.60В с током нагрузки до 140А  с семью выпрямителями</t>
  </si>
  <si>
    <t>ИБЭП-220(380)/60B-175A-6/7(1500)-8U LAN</t>
  </si>
  <si>
    <t>Преобразование  ~220В или 3-Ф 380В ( фазное напр ~220В)в пост.60В с током нагрузки до 150А  с шестью выпрямителями</t>
  </si>
  <si>
    <t>ИБЭП-220(380)/60B-175A-7/7(1500)-8U LAN</t>
  </si>
  <si>
    <t>Преобразование  ~220В или 3-Ф 380В ( фазное напр ~220В)в пост.60В с током нагрузки до 175А  с семью выпрямителями</t>
  </si>
  <si>
    <t>Устройство контроля и управления c LAN(SNMP)и  RS485 (MODBUS) интерфейсом , входит в состав ИБЭП 8U</t>
  </si>
  <si>
    <t>1.4.</t>
  </si>
  <si>
    <t>110В</t>
  </si>
  <si>
    <t>Для комплектации щитов постоянного тока (ЩПТ) и шкафов управления оперативным током (ШУОТ) производится  широкая линейка выпрямителей</t>
  </si>
  <si>
    <t xml:space="preserve"> с номинальным выходным напряжением 110В , с контроллером, внешним шунтом батареи ,реле контроля изоляции.</t>
  </si>
  <si>
    <t>Оборудование представлено в прайсе на модульные зарядно выпрямительные системы.</t>
  </si>
  <si>
    <t>1.5.</t>
  </si>
  <si>
    <t>220В</t>
  </si>
  <si>
    <t xml:space="preserve"> с номинальным выходным напряжением 220В , с контроллером, внешним шунтом батареи ,реле контроля изоляции.</t>
  </si>
  <si>
    <t>Устаревшая , но производящаяся линейка</t>
  </si>
  <si>
    <t>Источники бесперебойного электропитания "ФОРПОСТ" 220В 10А,-19"высотой 3U ,работа с 1АКБ, входное напряжение 220В,50(60)Гц.</t>
  </si>
  <si>
    <t>По заказу изготавливаются с универсальным входом — постоянное напряжение 220В или переменное напряжение 220В 50-60Гц  -  (DC(AC)/DC)</t>
  </si>
  <si>
    <t>ИБЭП-220/220В-10А-2/2(1000) 3U LVBD-ХХ*</t>
  </si>
  <si>
    <t>Преобразование ~220В в = 220В, с током до 10А с двумя выпр., с контактором отключения. батареи при глубоком разряде (LVBD)</t>
  </si>
  <si>
    <t>ИБЭП-220/220В-10А-2/2(1000) 3U -ХХ*</t>
  </si>
  <si>
    <t>Преобразование ~220В в = 220В, с током до 10А с двумя выпр.,</t>
  </si>
  <si>
    <t>без контактора отключении батареи при глубоком разряде (LVBD)</t>
  </si>
  <si>
    <t>БПС-1000.04-220/220В-5А</t>
  </si>
  <si>
    <t>Преобразователь напряжения(выпрямитель) ~220В в пост.напряжние 220В с током до 5А</t>
  </si>
  <si>
    <t>УКУ 207.12 LAN</t>
  </si>
  <si>
    <t>Устройство контроля и управления ,c LAN  (SNMP) и  RS 485 (MODBUS) интерфейсом ,   входит в состав ИБЭП 3U</t>
  </si>
  <si>
    <t>*  - в поле ХХ указывается для работы с каким количеством батарей предназначен ИБЭП.  Обычно 17(диапазон выходного напряжения ИБЭП    187 - 242 В)  или  18(198-256 В).</t>
  </si>
  <si>
    <t xml:space="preserve">Источники бесперебойного электропитания "ФОРПОСТ" 220В 10А,15А,20А-19", 6U ,работа с 1 (стандартно) или  2АКБ (по  специальному заказу) ,  </t>
  </si>
  <si>
    <t xml:space="preserve"> входное напряжение 220(380)В 50(60)Гц,, с контактором отключения АКБ при глубоком разряде ( LVBD) или  без  него.</t>
  </si>
  <si>
    <t>ИБЭП-220(380)/220В-20А-2/4(1000) 6U LVBD-XX*</t>
  </si>
  <si>
    <t>Преобразование ~220В  в постояное  220В, с током  до10А с двумя выпрямителями, с контактором LVBD</t>
  </si>
  <si>
    <t>ИБЭП-220(380)/220В-20А-3/4(1000) 6U LVBD-XX*</t>
  </si>
  <si>
    <t>Преобразование ~220В  в постояное 220В, с током до15А, с тремя выпрямителями, с  контактором LVBD</t>
  </si>
  <si>
    <t xml:space="preserve">ИБЭП-220(380)/220В-20А-4/4(1000) 6U LVBD-XX*  </t>
  </si>
  <si>
    <t>Преобразование ~220В в постояное 220В, с током  до 20А, с четырмя выпрямителями , с  контактором LVBD</t>
  </si>
  <si>
    <t xml:space="preserve">ИБЭП-220(380)/220В-20А-4/4(1000) 6U -XX*  </t>
  </si>
  <si>
    <r>
      <rPr>
        <sz val="8"/>
        <color rgb="FF000000"/>
        <rFont val="Times New Roman"/>
        <family val="1"/>
        <charset val="204"/>
      </rPr>
      <t>Преобразование ~220В в постояное 220В, с током до 20А, с четырмя выпрямителями,</t>
    </r>
    <r>
      <rPr>
        <sz val="11"/>
        <color rgb="FF000000"/>
        <rFont val="Times New Roman"/>
        <family val="1"/>
        <charset val="204"/>
      </rPr>
      <t xml:space="preserve"> без контактора LVBD</t>
    </r>
  </si>
  <si>
    <t>БПС -1000.04-220/220В- 5А</t>
  </si>
  <si>
    <t>Устройство контроля и управления ,c LAN  (SNMP) и  RS 485 (MODBUS) интерфейсом, входит в состав ИБЭП 6U</t>
  </si>
  <si>
    <t>2. Источники электропитания стабилизированные «ФОРПОСТ»  (выпрямители)</t>
  </si>
  <si>
    <t>2.1. Выпрямители  с  фиксированным выходным напряжением и однофазным входом 220В 50 Гц</t>
  </si>
  <si>
    <t xml:space="preserve">2. Источники электропитания стабилизированные (выпрямители) ИПС </t>
  </si>
  <si>
    <t>2.1. Выпрямители с фиксированным выходным напряжением и однофазным входом</t>
  </si>
  <si>
    <t>ИПС 300-220/24В-10А-1U-D</t>
  </si>
  <si>
    <t>Преобразователь напряжения ~220В/24В-10А, 1U c расширенным диапазоном входного напряжения</t>
  </si>
  <si>
    <t>140-260В, с развязывающим диодом для параллельной  работы.</t>
  </si>
  <si>
    <t>ИПС 300-220/24В-10А-1U-Е</t>
  </si>
  <si>
    <t>140-260В ,  с естественным охлаждением и развязывающим диодом для параллельной работы.</t>
  </si>
  <si>
    <t>ИПС 300-220/24В-10А-1U-DC(AC)/DC</t>
  </si>
  <si>
    <t>Преобразователь напряжения ~220В(220B DC)/24В-10А, 1U c универсальным (DC(AC)) входом, расширенным</t>
  </si>
  <si>
    <t>диапазоном входного напряжения 187-370В  DC, 140-264В АС  ,  с развязывающим диодом для параллельной  работы.</t>
  </si>
  <si>
    <t>ИПС 300-220/24В-10А-1U-DC(AC)/DC Е</t>
  </si>
  <si>
    <t>Преобразователь напряжения ~220В(220B DC)/24В-10А, 1U c универсальным (DC(AC)) входом, расширенным  диапазоном входного</t>
  </si>
  <si>
    <t>2.2. Модульные выпрямители с фиксированным выходным напряжением и трехфазным входом</t>
  </si>
  <si>
    <t xml:space="preserve"> напряжения 187-370В  DC, 140-264В АС  , с естественным охлаждением и  с развязывающим диодом для параллельной  работы.</t>
  </si>
  <si>
    <t>ИПС-500-220/24В-15А-D (AC(DC)/DC)</t>
  </si>
  <si>
    <r>
      <rPr>
        <sz val="8"/>
        <rFont val="Times New Roman"/>
        <family val="1"/>
        <charset val="204"/>
      </rPr>
      <t xml:space="preserve">Преобразователь напряжения ~220В(220B DC)/24В-15А, </t>
    </r>
    <r>
      <rPr>
        <sz val="11"/>
        <rFont val="Times New Roman"/>
        <family val="1"/>
        <charset val="204"/>
      </rPr>
      <t>c универсальным (DC(AC)) входом,</t>
    </r>
  </si>
  <si>
    <t>187-370DC,140-264В АС, для установки на Din- рейку или вертикальную поверхность, с естественным охлаждением</t>
  </si>
  <si>
    <t xml:space="preserve"> и развязывающим диодом для параллельной работы</t>
  </si>
  <si>
    <t>ИПС1000-220/24B-25A-2U</t>
  </si>
  <si>
    <t>Преобразователь напряжения ~220В/24В-25А,2U с развязывающим диодом для параллельной работы.</t>
  </si>
  <si>
    <t>ИПС 1200-220/24B-35A-2U</t>
  </si>
  <si>
    <t>Преобразователь напряжения ~220В/24В-35А, 2U с развязывающим диодом для параллельной работы.</t>
  </si>
  <si>
    <t>ИПС 1500-220/24В-50А-2U</t>
  </si>
  <si>
    <t>Преобразователь напряжения ~220В/24В-50А,2U с развязывающим диодом для параллельной работы.</t>
  </si>
  <si>
    <t>ИПС 2000-220/24В-70А-2U</t>
  </si>
  <si>
    <t>Преобразователь напряжения ~220В/24В-70А,2U с развязывающим диодом для параллельной работы.</t>
  </si>
  <si>
    <t>2.3. Модульные выпрямители с регулируемым выходным напряжением и током, с трехфазным входом</t>
  </si>
  <si>
    <t>ИПС 100-220/48B-2A-1U</t>
  </si>
  <si>
    <t>Преобразователь напряжения ~220В/48В-2А,  1U</t>
  </si>
  <si>
    <t>ИПС 100-220/48B-2A настольный</t>
  </si>
  <si>
    <t>Преобразователь напряжения ~220В/48В-2А, настольный</t>
  </si>
  <si>
    <t>ИПС 300-220/48В-5А-1U-D</t>
  </si>
  <si>
    <t>Преобразователь напряжения ~220В/48В,5А, 1U c расширенным диапазоном входного  напряжения</t>
  </si>
  <si>
    <t xml:space="preserve"> 140-264В   ,  с развязывающим диодом для параллельной  работы.</t>
  </si>
  <si>
    <t>ИПС 300-220/48В-5А-1U-Е</t>
  </si>
  <si>
    <t>Преобразователь напряжения ~220В/48В,5А, 1U c расширенным диапазоном входного напряжения</t>
  </si>
  <si>
    <t xml:space="preserve"> 140-264В   , с естественным охлаждением и развязывающим диодом для параллельной  работы.</t>
  </si>
  <si>
    <t>ИПС 300-220/48В-5А-1U-DC(AC)/DC</t>
  </si>
  <si>
    <t>Преобразователь напряжения ~220В(220B DC)/48В,5А, 1U c универсальным  (DC(AC))  входом,</t>
  </si>
  <si>
    <t>187-370В DC, 140-264В АС  ,  с развязывающим диодом для параллельной  работы.</t>
  </si>
  <si>
    <t>ИПС 300-220/48В-5А-1U-DC(AC)/DC Е</t>
  </si>
  <si>
    <t>187-370В DC, 140-264В АС  ,  с естественным охлаждением и развязывающим диодом для паралл.работы.</t>
  </si>
  <si>
    <t>ИПС-500-220/48В-10А-D (AC(DC)/DC)</t>
  </si>
  <si>
    <t>Преобразователь напряжения ~220В(220B DC)/48В-10А, c универсальным (DC(AC)) входом,187-370В DC ,140-264B AC</t>
  </si>
  <si>
    <t>для установки на Din- рейку или вертикальную поверхность, с естественным охлаждением и развязывающим диодом</t>
  </si>
  <si>
    <t>2.4. Модульные выпрямители с фиксированным выходным напряжением и однофазным входом</t>
  </si>
  <si>
    <t>для параллельной работы.</t>
  </si>
  <si>
    <t>ИПС 950-220/48B-12A-2U</t>
  </si>
  <si>
    <t>Преобразователь напряжения ~220В/48В-12А,950Вт 2U , с развязывающим диодом для параллельной работы.</t>
  </si>
  <si>
    <t>ИПС 1200-220/48В-25А-2U</t>
  </si>
  <si>
    <t>Преобразователь напряжения ~220В/48В-25А,2U, с развязывающим диодом для параллельной работы.</t>
  </si>
  <si>
    <t>ИПС 1500-220/48В-30А-2U</t>
  </si>
  <si>
    <t>Преобразователь напряжения ~220В/48В-30А,2U, с развязывающим диодом для параллельной работы.</t>
  </si>
  <si>
    <t>ИПС 2000-220/48В-40А-2U</t>
  </si>
  <si>
    <t>Преобразователь напряжения ~220В/48В-40А,2U, с развязывающим диодом для параллельной работы.</t>
  </si>
  <si>
    <t>ИПС 120-220/60B-2A-1U</t>
  </si>
  <si>
    <t>Преобразователь напряжения ~220В/60В-2А,  1U</t>
  </si>
  <si>
    <t>ИПС 120-220/60B-2A настольный</t>
  </si>
  <si>
    <t>Преобразователь напряжения ~220В/60В-2А, настольный</t>
  </si>
  <si>
    <t>2.5. Модульные выпрямители с регулируемым выходным напряжением и током, с однофазным входом</t>
  </si>
  <si>
    <t>ИПС 300-220/60В-5А-1U-D</t>
  </si>
  <si>
    <t>Преобразователь напряжения ~220В/60В,5А, 1U c расширенным диапазоном входного  напряжения</t>
  </si>
  <si>
    <t>ИПС 300-220/60В-5А-1U-Е</t>
  </si>
  <si>
    <t>Преобразователь напряжения ~220В/60В,5А, 1U c расширенным диапазоном входного напряжения</t>
  </si>
  <si>
    <t>ИПС 300-220/60В-5А-1U-DC(AC)/DC</t>
  </si>
  <si>
    <t>Преобразователь напряжения ~220В(220B DC)/60В,5А, 1U c универсальным (DC(AC)/DC) входом</t>
  </si>
  <si>
    <t>ИПС 300-220/60В-5А-1U-DC(AC)/DC Е</t>
  </si>
  <si>
    <t>187-370В DC, 140-264В АС  ,  с естественным охлаждением и развязывающим диодом для параллельной  работы.</t>
  </si>
  <si>
    <t>ИПС-500-220/60В-8А-D (AC(DC)/DC)</t>
  </si>
  <si>
    <t>Преобразователь напряжения ~220В(220B DC)/60В-8А, c универсальным (DC(AC)) входом,,187-370В DC ,140-264B AC</t>
  </si>
  <si>
    <t>ИПС 950-220/60B-12A-2U</t>
  </si>
  <si>
    <t>Преобразователь напряжения ~220В/60В-12А, 2U, с развязывающим  диодом для параллельной работы</t>
  </si>
  <si>
    <t>ИПС 1200-220/60B-20A-2U</t>
  </si>
  <si>
    <t>Преобразователь напряжения ~220В/60В-20А,2U, с развязывающим  диодом для параллельной работы</t>
  </si>
  <si>
    <t>ИПС 1500-220/60В-30А-2U</t>
  </si>
  <si>
    <t>Преобразователь напряжения ~220В/60В-30А,2U, с развязывающим  диодом для параллельной работы</t>
  </si>
  <si>
    <t>ИПС 2000-220/60В-40А-2U</t>
  </si>
  <si>
    <t>Преобразователь напряжения ~220В/60В-40А,2U, с развязывающим  диодом для параллельной работы</t>
  </si>
  <si>
    <t>ИПС 300-220/110В-4А-1U D</t>
  </si>
  <si>
    <t>Преобразователь напряжения ~220В/110В-4А, 1U c расширенным диапазоном входного напряжения</t>
  </si>
  <si>
    <t xml:space="preserve"> 140-264В   ,  с  развязывающим диодом для параллельной работы.</t>
  </si>
  <si>
    <t>ИПС 300-220/110В-4А-1U Е</t>
  </si>
  <si>
    <t>140-264В   ,  с  естественным охлаждением и развязывающим диодом для параллельной  работы.</t>
  </si>
  <si>
    <t>ИПС 300-220/110В-4А-1U-DC(AC)/DC</t>
  </si>
  <si>
    <t>Преобразователь напряжения ~220В(220B DC)/110В-4А, 1U c универсальным (DC(AC)/DC) входом</t>
  </si>
  <si>
    <t>187-370В DC, 140-264В АС  , с развязывающим диодом для параллельной  работы.</t>
  </si>
  <si>
    <t>ИПС 300-220/110В-4А-1U-DC(AC)/DC Е</t>
  </si>
  <si>
    <t>187-370В DC, 140-264В АС  , с  естественным охлаждением и развязывающим диодом для параллельной  работы.</t>
  </si>
  <si>
    <t>ИПС-500-220/110В-4А-D (AC(DC)/DC)</t>
  </si>
  <si>
    <t>Преобразователь напряжения ~220В(220B DC)/110В-4А, c универсальным (DC(AC)) входом, 186-264В DC, 140-264B AC</t>
  </si>
  <si>
    <t>ИПС 1000-220/110B-10A-2U</t>
  </si>
  <si>
    <t>Преобразователь напряжения ~220В/110В-10А,2U,с развязывающим диодом для параллельной работы.</t>
  </si>
  <si>
    <t>ИПС 1500-220/110В-15А-2U</t>
  </si>
  <si>
    <t>Преобразователь напряжения ~220В/110В-15А,2U, с развязывающим диодом для параллельной работы.</t>
  </si>
  <si>
    <t>ИПС 2000-220/110В-20А-2U</t>
  </si>
  <si>
    <t>Преобразователь напряжения ~220В/110В-20А,2U с развязывающим диодом для параллельной работы.</t>
  </si>
  <si>
    <t>ИПС 300-220/220В-2А-1U-D</t>
  </si>
  <si>
    <t>Преобразователь напряжения ~220В/220В-2А, 1U c расширенным диапазоном входного напряжения</t>
  </si>
  <si>
    <t>140-264 ,  с  развязывающим диодом для паралл.работы.</t>
  </si>
  <si>
    <t>ИПС 300-220/220В-2А-1U-Е</t>
  </si>
  <si>
    <t>140-264, с естественным охлаждением и развязывающим диодом для паралл.работы.</t>
  </si>
  <si>
    <t>ИПС 300-220/220В-2А-1U-DC(AC)/DC</t>
  </si>
  <si>
    <t>Преобразователь напряжения ~220В(220B DC)/220В-2А, 1U c универсальным (DC(AC)/DC) входом</t>
  </si>
  <si>
    <t>187-370   DC, 140-264   АС  , с развязывающим диодом для паралл.работы.</t>
  </si>
  <si>
    <t>ИПС 300-220/220В-2А-1U-DC(AC)/DC Е</t>
  </si>
  <si>
    <t>187-370    DC, 140-264   АС  ,с  естественным охлаждением и развязывающим диодом для паралл.работы.</t>
  </si>
  <si>
    <t>ИПС-500-220/220В-2А-D (AC(DC)/DC)</t>
  </si>
  <si>
    <t>Преобразователь напряжения ~220В(220B DC)/220В-2А, c универсальным (DC(AC)) входом, 187-370B DC, 104-264B AC</t>
  </si>
  <si>
    <t>для установки на Din- рейку или вертикальную поверхность, с естевственным охлаждением и развязывающим диодом</t>
  </si>
  <si>
    <t>ИПС 1000-220/220B-5A-2U</t>
  </si>
  <si>
    <t>Преобразователь напряжения ~220В/220В-5А,2U с развязывающим диодом для паралельной работы</t>
  </si>
  <si>
    <t>ИПС 1500-220/220В-7А-2U</t>
  </si>
  <si>
    <t>Преобразователь напряжения ~220В/220В-7А,2U с развязывающим диодом для паралельной работы</t>
  </si>
  <si>
    <t>ИПС 2000-220/220В-10А-2U</t>
  </si>
  <si>
    <t>Преобразователь напряжения ~220В/220В-10А,2U  с развязывающим диодом для параллельной работы</t>
  </si>
  <si>
    <t>ИПС 1000-220/220B-5A-2U-С</t>
  </si>
  <si>
    <t>Преобразователь напряжения ~220В/220В-5А,2U с диодом и встроенным на выходе блоком конденсаторов 1980 мкФ**</t>
  </si>
  <si>
    <t>ИПС 2000-220/220B-10A-2U-С</t>
  </si>
  <si>
    <t>Преобразователь напряжения ~220В/220В-10А,2U диодом и встроенным на выходе блоком конденсаторов 1980 мкФ**</t>
  </si>
  <si>
    <t>**   встроенный   блок конденсаторов 1980 мкФ предназначен для обеспечения тока КЗ, достаточного для отключения автоматического выключателя с характеристикой С  и током до 16А</t>
  </si>
  <si>
    <t>300В</t>
  </si>
  <si>
    <t>ИПС-500-220/300В-2А-D (AC(DC)/DC)</t>
  </si>
  <si>
    <t>Преобразователь напряжения ~220В(220B DC)/300В-2А, c универсальным (DC(AC)) входом, 187-370B DC, 104-264B AC</t>
  </si>
  <si>
    <t>ИПС 1000-220/300B-4A-2U</t>
  </si>
  <si>
    <t>Преобразователь напряжения ~220В/300В-4А,2U с развязывающим диодом для паралельной работы</t>
  </si>
  <si>
    <t>ИПС 2000-220/300В-8А-2U</t>
  </si>
  <si>
    <t>Преобразователь напряжения ~220В/300В-8А,2U  с развязывающим диодом для параллельной работы</t>
  </si>
  <si>
    <t>2.2.</t>
  </si>
  <si>
    <t>Модульные выпрямители с фиксированным  выходным напряжением и трехфазным  входом.</t>
  </si>
  <si>
    <t>Источники питания стабилизированные (выпрямители)с трехфазным входом( 380В- линейное, 220В-фазное) на базе модулей БПС 3000-ххх/хххВ-хххА-23-F</t>
  </si>
  <si>
    <t>Выходное  напряжение  фиксированное.  На  заводе - изготовителе  может  быть  изменено по заказу пользователя.</t>
  </si>
  <si>
    <t xml:space="preserve"> Корпуса ИПС 9000 могут выполняться в 19" конструктиве или в вертикальном  исполнении.</t>
  </si>
  <si>
    <r>
      <rPr>
        <sz val="11"/>
        <color theme="1"/>
        <rFont val="Calibri"/>
        <family val="2"/>
        <charset val="204"/>
        <scheme val="minor"/>
      </rPr>
      <t>12B</t>
    </r>
    <r>
      <rPr>
        <sz val="14"/>
        <color rgb="FF000000"/>
        <rFont val="Times New Roman"/>
        <family val="1"/>
        <charset val="204"/>
      </rPr>
      <t xml:space="preserve"> (могут быть настроены на заводе на 10, 11, 12, 13,14В)</t>
    </r>
  </si>
  <si>
    <t>ИПС 3000-380/12В-150А-3U-F</t>
  </si>
  <si>
    <t>Преобразователь  (выпрямитель) 3ф 380В/12В-150А состоит из 1модуля  380В/12В 150А  в корпусе 19" 3U</t>
  </si>
  <si>
    <t>ИПС 6000-380/12В-300А-3U-F</t>
  </si>
  <si>
    <t>Преобразователь (выпрямитель) 3ф  380В/12В-300А состоит из 2 модулей  380В/12В 150Ав корпусе 19"  3U</t>
  </si>
  <si>
    <t>ИПС 9000-380/12В-450А-3U-F</t>
  </si>
  <si>
    <t>Преобразователь (выпрямитель) 3ф 380В/12В-450А  состоит из 3 модулей 380В/12В 150А в корпусе 19"  3U</t>
  </si>
  <si>
    <t>ИПС 3000-380/12В-150А-F</t>
  </si>
  <si>
    <t>Преобразователь  (выпрямитель) 3ф 380В/12В-150А состоит из 1модуля  380В/12В 150А  в вертикальном напольном  корпусе</t>
  </si>
  <si>
    <t>ИПС 6000-380/12В-300А-F</t>
  </si>
  <si>
    <t>Преобразователь (выпрямитель) 3ф  380В/12В-300А состоит из 2 модулей  380В/12В 150А в  вертикальном, напольном  корпусе</t>
  </si>
  <si>
    <t>ИПС 9000-380/12В-450А-F</t>
  </si>
  <si>
    <t>Преобразователь (выпрямитель) 3ф 380В/12В-450А  состоит из 3 модулей 380В/12В 150А в вертикальном, напольном корпусе</t>
  </si>
  <si>
    <t>ИПС 12000-380/12В-600А-F</t>
  </si>
  <si>
    <t>Преобразователь (выпрямитель) 3ф  380В/12В-600А состоит из 4 модулей  380В/12В 150А в  вертикальном, напольном  корпусе</t>
  </si>
  <si>
    <t>ИПС 15000-380/12В-750А-F</t>
  </si>
  <si>
    <t>Преобразователь (выпрямитель) 3ф 380В/12В-750А  состоит из 5 модулей 380В/12В 150А в вертикальном, напольном корпусе</t>
  </si>
  <si>
    <t>БПС 3000-380/12В-150А-14-F</t>
  </si>
  <si>
    <t>Выпрямитель 3Ф 380В/12В-120А  с  фиксированным выходным  напряжением 12В и фиксированным  ограничением тока 150А</t>
  </si>
  <si>
    <r>
      <rPr>
        <sz val="11"/>
        <color theme="1"/>
        <rFont val="Calibri"/>
        <family val="2"/>
        <charset val="204"/>
        <scheme val="minor"/>
      </rPr>
      <t>24B</t>
    </r>
    <r>
      <rPr>
        <sz val="14"/>
        <color rgb="FF000000"/>
        <rFont val="Times New Roman"/>
        <family val="1"/>
        <charset val="204"/>
      </rPr>
      <t xml:space="preserve"> (могут быть настроены на заводе на 24, 25, 26, 27,28 В)</t>
    </r>
  </si>
  <si>
    <t>ИПС 3000-380/24В-100А-3U-23-F</t>
  </si>
  <si>
    <t>Преобразователь  (выпрямитель) 3ф 380В/24В-100А состоит из 1модуля  380В/24В 100А  в корпусе 19" 3U</t>
  </si>
  <si>
    <t>ИПС 6000-380/24В-200А-3U-23-F</t>
  </si>
  <si>
    <t>Преобразователь (выпрямитель) 3ф  380В/24В-200А состоит из 2 модулей  380В/24В 100Ав корпусе 19"  3U</t>
  </si>
  <si>
    <t>ИПС 9000-380/24В-300А-3U-23-F</t>
  </si>
  <si>
    <t>Преобразователь (выпрямитель) 3ф 380В/24В-300А  состоит из 3 модулей 380В/24В 100А в корпусе 19"  3U</t>
  </si>
  <si>
    <t>ИПС 3000-380/24В-100А-23-F</t>
  </si>
  <si>
    <t>Преобразователь  (выпрямитель) 3ф 380В/24В-100А состоит из 1модуля  380В/24В 100А  в вертикальном напольном  корпусе</t>
  </si>
  <si>
    <t>ИПС 6000-380/24В-200А-23-F</t>
  </si>
  <si>
    <t>Преобразователь (выпрямитель) 3ф  380В/24В-200А состоит из 2 модулей  380В/24В 100А в  вертикальном, напольном  корпусе</t>
  </si>
  <si>
    <t>ИПС 9000-380/24В-300А-23-F</t>
  </si>
  <si>
    <t>Преобразователь (выпрямитель) 3ф 380В/24В-300А  состоит из 3 модулей 380В/24В 100А в вертикальном, напольном корпусе</t>
  </si>
  <si>
    <t>ИПС 12000-380/24В-400А-23-F</t>
  </si>
  <si>
    <t>Преобразователь (выпрямитель) 3ф  380В/24В-400А состоит из 4 модулей  380В/24В 100А в  вертикальном, напольном  корпусе</t>
  </si>
  <si>
    <t>ИПС 15000-380/24В-500А-23-F</t>
  </si>
  <si>
    <t>Преобразователь (выпрямитель) 3ф 380В/24В-500А  состоит из 5 модулей 380В/24В 100А в вертикальном, напольном корпусе</t>
  </si>
  <si>
    <t>БПС 3000-380/24В-100А-23-F</t>
  </si>
  <si>
    <t>Выпрямитель 3Ф 380В/24В-100А  с  фиксированным выходным  напряжением 24В и фиксированным  ограничением тока 100А</t>
  </si>
  <si>
    <r>
      <rPr>
        <sz val="11"/>
        <color theme="1"/>
        <rFont val="Calibri"/>
        <family val="2"/>
        <charset val="204"/>
        <scheme val="minor"/>
      </rPr>
      <t>36B</t>
    </r>
    <r>
      <rPr>
        <sz val="14"/>
        <color rgb="FF000000"/>
        <rFont val="Times New Roman"/>
        <family val="1"/>
        <charset val="204"/>
      </rPr>
      <t xml:space="preserve"> (могут быть настроены на заводе на 32, 33,34,35,36 В)</t>
    </r>
  </si>
  <si>
    <t>ИПС 3000-380/36В-100А-3U-23-F</t>
  </si>
  <si>
    <t>Преобразователь  (выпрямитель) 3ф 380В/36В-100А состоит из 1модуля  380В/36В 100А  в корпусе 19" 3U</t>
  </si>
  <si>
    <t>ИПС 6000-380/36В-200А-3U-23-F</t>
  </si>
  <si>
    <t>Преобразователь (выпрямитель) 3ф  380В/36В-200А состоит из 2 модулей  380В/36В 100Ав корпусе 19"  3U</t>
  </si>
  <si>
    <t>ИПС 9000-380/36В-300А-3U-23-F</t>
  </si>
  <si>
    <t>Преобразователь (выпрямитель) 3ф 380В/36В-300А  состоит из 3 модулей 380В/36В 100А в корпусе 19"  3U</t>
  </si>
  <si>
    <t>ИПС 3000-380/36В-100А-23-F</t>
  </si>
  <si>
    <t>Преобразователь  (выпрямитель) 3ф 380В/36В-100А состоит из 1модуля  380В/36В 100А  в вертикальном напольном  корпусе</t>
  </si>
  <si>
    <t>ИПС 6000-380/36В-200А-23-F</t>
  </si>
  <si>
    <t>Преобразователь (выпрямитель) 3ф  380В/36В-200А состоит из 2 модулей  380В/36В 100А в  вертикальном, напольном  корпусе</t>
  </si>
  <si>
    <t>ИПС 9000-380/36В-300А-23-F</t>
  </si>
  <si>
    <t>Преобразователь (выпрямитель) 3ф 380В/36В-300А  состоит из 3 модулей 380В/36В 100А в вертикальном, напольном корпусе</t>
  </si>
  <si>
    <t>ИПС 12000-380/36В-400А-23-F</t>
  </si>
  <si>
    <t>Преобразователь (выпрямитель) 3ф  380В/36В-400А состоит из 4 модулей  380В/36В 100А в  вертикальном, напольном  корпусе</t>
  </si>
  <si>
    <t>ИПС 15000-380/36В-500А-23-F</t>
  </si>
  <si>
    <t>Преобразователь (выпрямитель) 3ф 380В/36В-500А  состоит из 5 модулей 380В/24В 100А в вертикальном, напольном корпусе</t>
  </si>
  <si>
    <t>БПС 3000-380/36В-100А-23-F</t>
  </si>
  <si>
    <t>Выпрямитель 3Ф 380В/36В-100А  с  фиксированным выходным  напряжением 36В и фиксированным  ограничением тока 100А</t>
  </si>
  <si>
    <t>48В (могут  быть  настроены  на  заводе  на 48,49,50,51,52,53,54,55,56 В)</t>
  </si>
  <si>
    <t>ИПС 3000-380/48В-60А-3U-23-F</t>
  </si>
  <si>
    <t>Преобразователь (выпрямитель) 3ф  380В/48В-60А состоит из 1модуля  380В/48В 60А  в корпусе 19"  3U</t>
  </si>
  <si>
    <t>ИПС 6000-380/48В-120А-3U-23-F</t>
  </si>
  <si>
    <t>Преобразователь (выпрямитель) 3ф  380В/48В-120А состоит из 2 модулей  380В/48В 60А в корпусе 19"  3U</t>
  </si>
  <si>
    <t>ИПС 9000-380/48В-180А-3U-23-F</t>
  </si>
  <si>
    <t>Преобразователь (выпрямитель) 3ф  380В/48В-180А состоит из 3 модулей 380В/48В 60Ав корпусе 19"  3U</t>
  </si>
  <si>
    <t>ИПС 3000-380/48В-60А-23-F</t>
  </si>
  <si>
    <t>Преобразователь  (выпрямитель) 3ф 380В/48В-60А состоит из 1модуля  380В/48В 60А  в вертикальном напольном  корпусе</t>
  </si>
  <si>
    <t>ИПС 6000-380/48В-120А-23-F</t>
  </si>
  <si>
    <t>Преобразователь (выпрямитель) 3ф  380В/48В-120А состоит из 2 модулей  380В/48В 60А в  вертикальном, напольном  корпусе</t>
  </si>
  <si>
    <t>ИПС 9000-380/48В-180А-23-F</t>
  </si>
  <si>
    <t>Преобразователь (выпрямитель) 3ф 380В/48В-180А  состоит из 3 модулей 380В/48В 60А в вертикальном, напольном корпусе</t>
  </si>
  <si>
    <t>ИПС 12000-380/48В-240А-23-F</t>
  </si>
  <si>
    <t>Преобразователь (выпрямитель) 3ф  380В/48В-240А состоит из 4 модулей  380В/48В 60А в  вертикальном, напольном  корпусе</t>
  </si>
  <si>
    <t>ИПС 15000-380/48В-300А-23-F</t>
  </si>
  <si>
    <t>Преобразователь (выпрямитель) 3ф 380В/48В-300А  состоит из 5 модулей 380В/48В 60А в вертикальном, напольном корпусе</t>
  </si>
  <si>
    <t>БПС 3000-380/48В-60А-23-F</t>
  </si>
  <si>
    <t>Выпрямитель 3Ф 380В/48В-60А  с  фиксированным выходным  напряжением 48В и фиксированным  ограничением тока 60А</t>
  </si>
  <si>
    <r>
      <rPr>
        <sz val="11"/>
        <color theme="1"/>
        <rFont val="Calibri"/>
        <family val="2"/>
        <charset val="204"/>
        <scheme val="minor"/>
      </rPr>
      <t>60В</t>
    </r>
    <r>
      <rPr>
        <sz val="14"/>
        <color rgb="FF000000"/>
        <rFont val="Times New Roman"/>
        <family val="1"/>
        <charset val="204"/>
      </rPr>
      <t xml:space="preserve"> (могут быть настроены на заводе на 60,61,62,63,64,65,66,67,68,69,70 В)</t>
    </r>
  </si>
  <si>
    <t>ИПС 3000-380/60В-50А 3U-23-F</t>
  </si>
  <si>
    <t>Преобразователь (выпрямитель) 3ф  380В/60В-50А состоит из 1модуля  380В/48В 50А в корпусе 19"  3U</t>
  </si>
  <si>
    <t>ИПС 6000-380/60В-100А-3U-23-F</t>
  </si>
  <si>
    <t>Преобразователь (выпрямитель) 3ф 380В/60В-100А состоит из 2 модулей  380В/48В 50А  в корпусе 19"  3U</t>
  </si>
  <si>
    <t>ИПС 9000-380/60В-150А-3U-23-F</t>
  </si>
  <si>
    <t>Преобразователь(выпрямитель) 3ф 380В/60В-150А состоит из 3 модулей 380В/48В 50А  в корпусе 19"  3U</t>
  </si>
  <si>
    <t>ИПС 3000-380/60В-50А-23-F</t>
  </si>
  <si>
    <t>Преобразователь  (выпрямитель) 3ф 380В/60В-50А состоит из 1модуля  380В/60В 50А  в вертикальном напольном  корпусе</t>
  </si>
  <si>
    <t>ИПС 6000-380/60В-100А-23-F</t>
  </si>
  <si>
    <t>Преобразователь (выпрямитель) 3ф  380В/60В-100А состоит из 2 модулей  380В/60В 50А в  вертикальном, напольном  корпусе</t>
  </si>
  <si>
    <t>ИПС 9000-380/60В-150А-23-F</t>
  </si>
  <si>
    <t>Преобразователь (выпрямитель) 3ф 380В/60В-150А  состоит из 3 модулей 380В/60В 50А в вертикальном, напольном корпусе</t>
  </si>
  <si>
    <t>ИПС 12000-380/60В-200А-23-F</t>
  </si>
  <si>
    <t>Преобразователь (выпрямитель) 3ф  380В/60В-200А состоит из 4 модулей  380В/60В 50А в  вертикальном, напольном  корпусе</t>
  </si>
  <si>
    <t>ИПС 15000-380/60В-250А-23-F</t>
  </si>
  <si>
    <t>Преобразователь (выпрямитель) 3ф 380В/60В-250А  состоит из 5 модулей 380В/60В 50А в вертикальном, напольном корпусе</t>
  </si>
  <si>
    <t>БПС 3000-380/60В-50А-23-F</t>
  </si>
  <si>
    <t>Выпрямитель 3Ф 380В/60В-50А  с  фиксированным выходным  напряжением 60В и фиксированным  ограничением тока 50А</t>
  </si>
  <si>
    <r>
      <rPr>
        <sz val="11"/>
        <color theme="1"/>
        <rFont val="Calibri"/>
        <family val="2"/>
        <charset val="204"/>
        <scheme val="minor"/>
      </rPr>
      <t>110В</t>
    </r>
    <r>
      <rPr>
        <sz val="14"/>
        <color rgb="FF000000"/>
        <rFont val="Times New Roman"/>
        <family val="1"/>
        <charset val="204"/>
      </rPr>
      <t xml:space="preserve"> (могут быть настроены на заводе на 100,105,110,115,120,125 В)</t>
    </r>
  </si>
  <si>
    <t>ИПС 3000-380/110В-30А-3U-23-F</t>
  </si>
  <si>
    <t>Преобразователь (выпрямитель) 3ф380В/110В-30А состоит из 1модуля  380В/110В 30А в корпусе 19" 3U</t>
  </si>
  <si>
    <t>ИПС 6000-380/110В-60А-3U-23-F</t>
  </si>
  <si>
    <t>Преобразователь (выпрямитель) 3ф380В/110В-60А состоит из 2 модулей  380В/110В 30А в корпусе 19"  3U</t>
  </si>
  <si>
    <t>ИПС 9000-380/110В-90А-3U-23-F</t>
  </si>
  <si>
    <t>Преобразователь (выпрямитель) 3ф380В/110В-90А состоит из 3 модулей 380В/110В 30А в корпусе 19" 3U</t>
  </si>
  <si>
    <t>ИПС 3000-380/110В-30А-23-F</t>
  </si>
  <si>
    <t>Преобразователь  (выпрямитель) 3ф 380В/110В-30А состоит из 1модуля  380В/110В 30А  в вертикальном напольном  корпусе</t>
  </si>
  <si>
    <t>ИПС 6000-380/110В-60А-23-F</t>
  </si>
  <si>
    <t>Преобразователь (выпрямитель) 3ф  380В/110В-60А состоит из 2 модулей  380В/110В 30А в  вертикальном, напольном  корпусе</t>
  </si>
  <si>
    <t>ИПС 9000-380/110В-90А-23-F</t>
  </si>
  <si>
    <t>Преобразователь (выпрямитель) 3ф 380В/110В-90А  состоит из 3 модулей 380В/110В 30А в вертикальном, напольном корпусе</t>
  </si>
  <si>
    <t>ИПС 12000-380/110В-120А-23-F</t>
  </si>
  <si>
    <t>Преобразователь (выпрямитель) 3ф  380В/110В-120А состоит из 4 модулей  380В/110В 30А в  вертикальном, напольном  корпусе</t>
  </si>
  <si>
    <t>ИПС 15000-380/110В-150А-23-F</t>
  </si>
  <si>
    <t>Преобразователь (выпрямитель) 3ф 380В/110В-150А  состоит из 5 модулей 380В/110В 30А в вертикальном, напольном корпусе</t>
  </si>
  <si>
    <t>БПС 3000-380/110В-30А-23-F</t>
  </si>
  <si>
    <t>Выпрямитель 3Ф 380В/110В-30А  с  фиксированным выходным  напряжением 110В и фиксированным  ограничением тока 30А</t>
  </si>
  <si>
    <r>
      <rPr>
        <sz val="11"/>
        <color theme="1"/>
        <rFont val="Calibri"/>
        <family val="2"/>
        <charset val="204"/>
        <scheme val="minor"/>
      </rPr>
      <t>220В</t>
    </r>
    <r>
      <rPr>
        <sz val="14"/>
        <color rgb="FF000000"/>
        <rFont val="Times New Roman"/>
        <family val="1"/>
        <charset val="204"/>
      </rPr>
      <t xml:space="preserve"> (могут быть настроены на заводе на 200,210,220,230,240,250 В)</t>
    </r>
  </si>
  <si>
    <t>ИПС 3000-380/220В-15А-3U-23-F</t>
  </si>
  <si>
    <t>Преобразователь(выпрямитель) 3ф380В/220В 15А  состоит из 1модуля  380В/220В 15А в корпусе 19"  3U</t>
  </si>
  <si>
    <t>ИПС 6000-380/220В-30А-3U-23-F</t>
  </si>
  <si>
    <t>Преобразователь(выпрямитель) 3ф380В/220В 30А состоит из 2 модулей  380В/220В15A  в корпусе 19" 3U</t>
  </si>
  <si>
    <t>ИПС 9000-380/220В-45А-3U-23-F</t>
  </si>
  <si>
    <t>Преобразователь(выпрямитель) 3ф380В/220В-45А состоит из 3 модулей 380В/220В 15А  в корпусе 19"  3U</t>
  </si>
  <si>
    <t>ИПС 3000-380/220В-15А-23-F</t>
  </si>
  <si>
    <t>Преобразователь  (выпрямитель) 3ф 380В/220В-15А состоит из 1модуля  380В/220В 15А  в вертикальном напольном  корпусе</t>
  </si>
  <si>
    <t>ИПС 6000-380/220В-30А-23-F</t>
  </si>
  <si>
    <t>Преобразователь (выпрямитель) 3ф  380В/220В-30А состоит из 2 модулей  380В/220В 15А в  вертикальном, напольном  корпусе</t>
  </si>
  <si>
    <t>ИПС 9000-380/220В-45А-23-F</t>
  </si>
  <si>
    <t>Преобразователь (выпрямитель) 3ф 380В/220В-45А  состоит из 3 модулей 380В/220В 15А в вертикальном, напольном корпусе</t>
  </si>
  <si>
    <t>ИПС 12000-380/220В-60А-23-F</t>
  </si>
  <si>
    <t>Преобразователь (выпрямитель) 3ф  380В/220В-60А состоит из 4 модулей  380В/220В 15А в  вертикальном, напольном  корпусе</t>
  </si>
  <si>
    <t>ИПС 15000-380/220В-75А-23-F</t>
  </si>
  <si>
    <t>Преобразователь (выпрямитель) 3ф 380В/220В-75А  состоит из 5 модулей 380В/220В 15А в вертикальном, напольном корпусе</t>
  </si>
  <si>
    <t>БПС 3000-380/220В-15А-23-F</t>
  </si>
  <si>
    <t>Выпрямитель 3Ф 380В/220В-15А  с  фиксированным выходным  напряжением 220В и фиксированным  ограничением тока 15А</t>
  </si>
  <si>
    <r>
      <rPr>
        <sz val="11"/>
        <color theme="1"/>
        <rFont val="Calibri"/>
        <family val="2"/>
        <charset val="204"/>
        <scheme val="minor"/>
      </rPr>
      <t xml:space="preserve">500В </t>
    </r>
    <r>
      <rPr>
        <sz val="14"/>
        <color rgb="FF000000"/>
        <rFont val="Times New Roman"/>
        <family val="1"/>
        <charset val="204"/>
      </rPr>
      <t>(могут быть настроены на заводе на 400,420,440,460,480,500 В)</t>
    </r>
  </si>
  <si>
    <t>ИПС 3000-380/500В-7,5А-3U-23-F</t>
  </si>
  <si>
    <t>Преобразователь(выпрямитель) 3ф380В/500В 7,5А  состоит из 1модуля  380В/500В 7,5А в корпусе 19"  3U</t>
  </si>
  <si>
    <t>ИПС 6000-380/500В-15А-3U-23-F</t>
  </si>
  <si>
    <t>Преобразователь(выпрямитель) 3ф380В/500В 15А состоит из 2 модулей  380В/500В7,5A  в корпусе 19" 3U</t>
  </si>
  <si>
    <t>ИПС 9000-380/500В-22,5А-3U-23-F</t>
  </si>
  <si>
    <t>Преобразователь(выпрямитель) 3ф380В/500В-22,5А состоит из 3 модулей 380В/500В 7,5А  в корпусе 19"  3U</t>
  </si>
  <si>
    <t>ИПС 3000-380/500В-7,5А-23-F</t>
  </si>
  <si>
    <t>Преобразователь  (выпрямитель) 3ф 380В/500В-7,5А состоит из 1модуля  380В/500В 7,5А  в вертикальном напольном  корпусе</t>
  </si>
  <si>
    <t>ИПС 6000-380/500В-15А-23-F</t>
  </si>
  <si>
    <t>Преобразователь (выпрямитель) 3ф  380В/500В-15А состоит из 2 модулей  380В/500В 7,5А в  вертикальном, напольном  корпусе</t>
  </si>
  <si>
    <t>ИПС 9000-380/500В-22,5А-23-F</t>
  </si>
  <si>
    <t>Преобразователь (выпрямитель) 3ф 380В/500В-22,5А  состоит из 3 модулей 380В/500В 7,5А в вертикальном, напольном корпусе</t>
  </si>
  <si>
    <t>ИПС 12000-380/500В-30А-23-F</t>
  </si>
  <si>
    <t>Преобразователь (выпрямитель) 3ф  380В/500В-30А состоит из 4 модулей  380В/500В 7,5А в  вертикальном, напольном  корпусе</t>
  </si>
  <si>
    <t>ИПС 15000-380/500В-37,5А-23-F</t>
  </si>
  <si>
    <t>Преобразователь (выпрямитель) 3ф 380В/500В-37,5А  состоит из 5 модулей 380В/500В 7,5А в вертикальном, напольном корпусе</t>
  </si>
  <si>
    <t>БПС 3000-380/500В-7,5А-23-F</t>
  </si>
  <si>
    <t>Выпрямитель 3Ф 380В/500В-7,5А  с  фиксированным выходным  напряжением 500В и фиксированным  ограничением тока 7,5А</t>
  </si>
  <si>
    <r>
      <rPr>
        <sz val="11"/>
        <color theme="1"/>
        <rFont val="Calibri"/>
        <family val="2"/>
        <charset val="204"/>
        <scheme val="minor"/>
      </rPr>
      <t>1000В</t>
    </r>
    <r>
      <rPr>
        <sz val="14"/>
        <color rgb="FF000000"/>
        <rFont val="Times New Roman"/>
        <family val="1"/>
        <charset val="204"/>
      </rPr>
      <t xml:space="preserve"> (могут быть настроены на заводе на 800, 850,900,950,1000 В)</t>
    </r>
  </si>
  <si>
    <t>ИПС 3000-380/1000В-3,5А-3U-23-F</t>
  </si>
  <si>
    <t>Преобразователь(выпрямитель) 3ф 380В/1000В 3,5А  состоит из 1модуля  380В/1000В 3,5А в корпусе 19"  3U</t>
  </si>
  <si>
    <t>ИПС 6000-380/1000В-7А-3U-23-F</t>
  </si>
  <si>
    <t>Преобразователь(выпрямитель) 3ф380В/1000В 7А состоит из 2 модулей  380В/1000В 3,5A  в корпусе 19" 3U</t>
  </si>
  <si>
    <t>ИПС 9000-380/1000В-10,5А-3U-23-F</t>
  </si>
  <si>
    <t>Преобразователь(выпрямитель) 3ф380В/1000В-10,5А состоит из 3 модулей 380В/1000В 3,5А  в корпусе 19"  3U</t>
  </si>
  <si>
    <t>ИПС 3000-380/1000В-3,5А-23-F</t>
  </si>
  <si>
    <t>Преобразователь  (выпрямитель) 3ф 380В/1000В-3,5А состоит из 1модуля  380В/1000В 3,5А  в вертикальном напольном  корпусе</t>
  </si>
  <si>
    <t>ИПС 6000-380/1000В-7А-23-F</t>
  </si>
  <si>
    <t>Преобразователь (выпрямитель) 3ф  380В/1000В-7А состоит из 2 модулей  380В/1000В 3,5А в  вертикальном, напольном  корпусе</t>
  </si>
  <si>
    <t>ИПС 9000-380/1000В-10,5А-23-F</t>
  </si>
  <si>
    <t>Преобразователь (выпрямитель) 3ф 380В/1000В-10,5А  состоит из 3 модулей 380В/1000В 3,5А в вертикальном, напольном корпусе</t>
  </si>
  <si>
    <t>ИПС 12000-380/1000В-14А-23-F</t>
  </si>
  <si>
    <t>Преобразователь (выпрямитель) 3ф  380В/1000В-14А состоит из 4 модулей  380В/1000В 3,5А в  вертикальном, напольном  корпусе</t>
  </si>
  <si>
    <t>ИПС 15000-380/1000В-17,5А-23-F</t>
  </si>
  <si>
    <t>Преобразователь (выпрямитель) 3ф 380В/1000В-17,5А  состоит из 5 модулей 380В/1000В 3,5А в вертикальном, напольном корпусе</t>
  </si>
  <si>
    <t>БПС 3000-380/100В-3,5А-23-F</t>
  </si>
  <si>
    <t>Выпрямитель 3Ф 380В/1000В-3,5А  с  фиксированным выходным  напряжением 1000В и фиксированным  ограничением тока 3,5А</t>
  </si>
  <si>
    <t>По заказу могут  быть  изготовлены выпрямители с  выходными напряжениями   32В, 130В, 150В, 300В, 400В, 800В, 1250В, 1500В.</t>
  </si>
  <si>
    <t xml:space="preserve">2.3. Модульные выпрямители  с  регулируемым  выходным  напряжением и  током, с трехфазным  входом  </t>
  </si>
  <si>
    <t>Управление и контроль параметров с контроллера  на  лицевой  панели  или  по интерфейсам  LAN (SNMP ,  MODBUS TCP IP),RS485 (MODBUS RTU)</t>
  </si>
  <si>
    <t>Изготавливаются на управляемых по CAN выпрямительных модулях БПС 3000-380/хххВ-хххА-23-L. Управление - контроллер УКУ207-14</t>
  </si>
  <si>
    <t>Корпус  3U   19"  или    вертикальный  напольный.  Возможно  подключение  к  УКУ 207.14  до  24  БПС 3000 для параллельной  работы (6 корпусов 3U).</t>
  </si>
  <si>
    <r>
      <rPr>
        <sz val="11"/>
        <color theme="1"/>
        <rFont val="Calibri"/>
        <family val="2"/>
        <charset val="204"/>
        <scheme val="minor"/>
      </rPr>
      <t xml:space="preserve">12B </t>
    </r>
    <r>
      <rPr>
        <sz val="14"/>
        <color rgb="FF000000"/>
        <rFont val="Times New Roman"/>
        <family val="1"/>
        <charset val="204"/>
      </rPr>
      <t>(стандартный диапазон выходного напряжения 0-14 В)</t>
    </r>
  </si>
  <si>
    <t>ИПС 3000-380/12В-150А-3U-R</t>
  </si>
  <si>
    <t>Преобразователь  (выпрямитель) 3ф 380В/12В-150А состоит из 1модуля  380В/12В 150А  в корпусе 19" 3U и УКУ</t>
  </si>
  <si>
    <t>ИПС 6000-380/12В-300А-3U-R</t>
  </si>
  <si>
    <t>Преобразователь (выпрямитель) 3ф  380В/12В-300А состоит из 2 модулей  380В/12В 150Ав корпусе 19"  3U  и  УКУ</t>
  </si>
  <si>
    <t>ИПС 3000-380/12В-150А-R</t>
  </si>
  <si>
    <t>Преобразователь (выпрямитель) 3ф 380В/12В-150А  состоит из 1 модуля 380В/12В 150А в напольном корпусе и УКУ</t>
  </si>
  <si>
    <t>ИПС 6000-380/12В-300А-R</t>
  </si>
  <si>
    <t>Регулируемый преобразователь   3ф 380В/12В-300А состоит из 2 модулей  380В/12В 150А  в напольном корпусе  и УКУ</t>
  </si>
  <si>
    <t>ИПС 9000-380/12В-450А-R</t>
  </si>
  <si>
    <t>Регулируемый преобразователь 3ф  380В/12В-450А состоит из 3 модулей  380В/12В 150А в напольном корпусе и УКУ</t>
  </si>
  <si>
    <t>ИПС 12000-380/12В-600А-R</t>
  </si>
  <si>
    <t>Регулируемый преобразователь 3ф  380В/12В-600А состоит из 4 модулей  380В/12В 150А в напольном корпусе и УКУ</t>
  </si>
  <si>
    <t>ИПС 15000-380/12В-750А-R</t>
  </si>
  <si>
    <t>Регулируемый преобразователь 3ф  380В/12В-750А состоит из 5 модулей  380В/12В 150А в напольном корпусе и УКУ</t>
  </si>
  <si>
    <t>ИПС 18000-380/12В-900А-R</t>
  </si>
  <si>
    <t>Регулируемый преобразователь 3ф  380В/12В-900А состоит из 6 модулей  380В/12В 150А в напольном корпусе и УКУ</t>
  </si>
  <si>
    <t>БПС 3000-380/12В-150А-14-R</t>
  </si>
  <si>
    <t>Модуль преобразователя напряжения (выпрямитель) 3ф 380В/12В 150А, c диапазоном изменения тока и напряжения 0-150А; 0-14В</t>
  </si>
  <si>
    <t>Корпус 19" 3U 12В-R</t>
  </si>
  <si>
    <t>Корпус 3U в стойку 19" для 2х БПС-3000 ,12В, в комплекте с платой сопряжения, шунтом и УКУ</t>
  </si>
  <si>
    <t>Корпус 19" 3U 12В</t>
  </si>
  <si>
    <t>Дополнительный корпус 3U в стойку 19" для 3х БПС-3000 ,12В, без УКУ</t>
  </si>
  <si>
    <t>Устройство контроля и управления. Обеспечивает несколько алгоритмов управления - источник напряжения,</t>
  </si>
  <si>
    <t>источник тока, управление и мониторинг по RS485 (MODBUS RTU), по LAN (SNMP,  TCP IP)</t>
  </si>
  <si>
    <r>
      <rPr>
        <sz val="11"/>
        <color theme="1"/>
        <rFont val="Calibri"/>
        <family val="2"/>
        <charset val="204"/>
        <scheme val="minor"/>
      </rPr>
      <t>24B</t>
    </r>
    <r>
      <rPr>
        <sz val="14"/>
        <color rgb="FF000000"/>
        <rFont val="Times New Roman"/>
        <family val="1"/>
        <charset val="204"/>
      </rPr>
      <t xml:space="preserve"> (стандартный диапазон выходного напряжения 0-28 В)</t>
    </r>
  </si>
  <si>
    <t>ИПС 3000-380/24В-100А-3U-23-R</t>
  </si>
  <si>
    <t>Преобразователь  (выпрямитель) 3ф 380В/24В-100А состоит из 1модуля  380В/24В 100А  в корпусе 19" 3U и УКУ</t>
  </si>
  <si>
    <t>ИПС 6000-380/24В-200А-3U-23-R</t>
  </si>
  <si>
    <t>Преобразователь (выпрямитель) 3ф  380В/24В-200А состоит из 2 модулей  380В/24В 100Ав корпусе 19"  3U  и  УКУ</t>
  </si>
  <si>
    <t>ИПС 3000-380/24В-100А-23-R</t>
  </si>
  <si>
    <t>Преобразователь (выпрямитель) 3ф 380В/24В-100А  состоит из 1 модуля 380В/24В 100А в напольном корпусе и УКУ</t>
  </si>
  <si>
    <t>ИПС 6000-380/24В-200А-23-R</t>
  </si>
  <si>
    <t>Регулируемый преобразователь   3ф 380В/24В-200А состоит из 2 модулей  380В/24В 100А  в напольном корпусе  и УКУ</t>
  </si>
  <si>
    <t>ИПС 9000-380/24В-300А-23-R</t>
  </si>
  <si>
    <t>Регулируемый преобразователь 3ф  380В/24В-300А состоит из 3 модулей  380В/24В 100А в напольном корпусе и УКУ</t>
  </si>
  <si>
    <t>ИПС 12000-380/24В-400А-23-R</t>
  </si>
  <si>
    <t>Регулируемый преобразователь 3ф  380В/24В-400А состоит из 4 модулей  380В/24В 100А в напольном корпусе и УКУ</t>
  </si>
  <si>
    <t>ИПС 15000-380/24В-500А-23-R</t>
  </si>
  <si>
    <t>Регулируемый преобразователь 3ф  380В/24В-500А состоит из 5 модулей  380В/24В 100А в напольном корпусе и УКУ</t>
  </si>
  <si>
    <t>ИПС 18000-380/24В-600А-23-R</t>
  </si>
  <si>
    <t>Регулируемый преобразователь 3ф  380В/24В-600А состоит из 6 модулей  380В/24В 100А в напольном корпусе и УКУ</t>
  </si>
  <si>
    <t>БПС 3000-380/24В-100А-23-R</t>
  </si>
  <si>
    <t>Модуль преобразователя напряжения (выпрямитель) 3ф 380В/24В 100А</t>
  </si>
  <si>
    <t>Корпус 19" 3U 24В-23-R</t>
  </si>
  <si>
    <t>Корпус 3U в стойку 19" для 2х БПС-3000 ,24В, в комплекте с платой сопряжения, шунтом и УКУ</t>
  </si>
  <si>
    <r>
      <t xml:space="preserve">Корпус </t>
    </r>
    <r>
      <rPr>
        <sz val="8"/>
        <color theme="1"/>
        <rFont val="Times New Roman"/>
        <family val="1"/>
        <charset val="204"/>
      </rPr>
      <t>19" 3U 24В-23</t>
    </r>
  </si>
  <si>
    <t>Дополнительный корпус 3U в стойку 19" для 3х БПС-3000 ,24В, без УКУ</t>
  </si>
  <si>
    <r>
      <rPr>
        <sz val="11"/>
        <color theme="1"/>
        <rFont val="Calibri"/>
        <family val="2"/>
        <charset val="204"/>
        <scheme val="minor"/>
      </rPr>
      <t>32B</t>
    </r>
    <r>
      <rPr>
        <sz val="14"/>
        <color rgb="FF000000"/>
        <rFont val="Times New Roman"/>
        <family val="1"/>
        <charset val="204"/>
      </rPr>
      <t xml:space="preserve"> (стандартный диапазон выходного напряжения 0-32 В)</t>
    </r>
  </si>
  <si>
    <t>ИПС 3000-380/32В-100А-3U-23-R</t>
  </si>
  <si>
    <t>Преобразователь  (выпрямитель) 3ф 380В/32В-100А состоит из 1модуля  380В/32В 100А  в корпусе 19" 3U и УКУ</t>
  </si>
  <si>
    <t>ИПС 6000-380/32В-200А-3U-23-R</t>
  </si>
  <si>
    <t>Преобразователь (выпрямитель) 3ф  380В/32В-200А состоит из 2 модулей  380В/32В 100Ав корпусе 19"  3U  и  УКУ</t>
  </si>
  <si>
    <t>ИПС 3000-380/32В-100А-23-R</t>
  </si>
  <si>
    <t>Преобразователь (выпрямитель) 3ф 380В/32В-100А  состоит из 1 модуля 380В/32В 100А в напольном корпусе и УКУ</t>
  </si>
  <si>
    <t>ИПС 6000-380/32В-200А-23-R</t>
  </si>
  <si>
    <t>Регулируемый преобразователь   3ф 380В/32В-200А состоит из 2 модулей  380В/32В 100А  в напольном корпусе  и УКУ</t>
  </si>
  <si>
    <t>ИПС 9000-380/32В-300А-23-R</t>
  </si>
  <si>
    <t>Регулируемый преобразователь 3ф  380В/32В-300А состоит из 3 модулей  380В/32В 100А в напольном корпусе и УКУ</t>
  </si>
  <si>
    <t>ИПС 12000-380/32В-400А-23-R</t>
  </si>
  <si>
    <t>Регулируемый преобразователь 3ф  380В/32В-400А состоит из 4 модулей  380В/32В 100А в напольном корпусе и УКУ</t>
  </si>
  <si>
    <t>ИПС 15000-380/32В-500А-23-R</t>
  </si>
  <si>
    <t>Регулируемый преобразователь 3ф  380В/32В-500А состоит из 5 модулей  380В/32В 100А в напольном корпусе и УКУ</t>
  </si>
  <si>
    <t>ИПС 18000-380/32В-600А-23-R</t>
  </si>
  <si>
    <t>Регулируемый преобразователь 3ф  380В/32В-600А состоит из 6 модулей  380В/32В 100А в напольном корпусе и УКУ</t>
  </si>
  <si>
    <t>БПС 3000-380/32В-100А-23-R</t>
  </si>
  <si>
    <t>Модуль преобразователя напряжения (выпрямитель) 3ф 380В/32В 100А с диапазоном регулирования  тока  и  напряжения  0-100А; 0-32В</t>
  </si>
  <si>
    <t>Корпус 19" 3U 32В-23-R</t>
  </si>
  <si>
    <t>Корпус 3U в стойку 19" для 2х БПС-3000 ,32В, в комплекте с платой сопряжения, шунтом и УКУ</t>
  </si>
  <si>
    <t>Дополнительный корпус 3U в стойку 19" для 3х БПС-3000 ,32В, без УКУ</t>
  </si>
  <si>
    <r>
      <rPr>
        <sz val="11"/>
        <color theme="1"/>
        <rFont val="Calibri"/>
        <family val="2"/>
        <charset val="204"/>
        <scheme val="minor"/>
      </rPr>
      <t>36B</t>
    </r>
    <r>
      <rPr>
        <sz val="14"/>
        <color rgb="FF000000"/>
        <rFont val="Times New Roman"/>
        <family val="1"/>
        <charset val="204"/>
      </rPr>
      <t xml:space="preserve"> ( стандартный диапазон выходного напряжения 0-36 В)</t>
    </r>
  </si>
  <si>
    <t>ИПС 3000-380/36В-100А-3U-23-R</t>
  </si>
  <si>
    <t>Преобразователь  (выпрямитель) 3ф 380В/36В-100А состоит из 1модуля  380В/36В 100А  в корпусе 19" 3U и УКУ</t>
  </si>
  <si>
    <t>ИПС 6000-380/36В-200А-3U-23-R</t>
  </si>
  <si>
    <t>Преобразователь (выпрямитель) 3ф  380В/36В-200А состоит из 2 модулей  380В/36В 100Ав корпусе 19"  3U  и  УКУ</t>
  </si>
  <si>
    <t>ИПС 3000-380/36В-100А-23-R</t>
  </si>
  <si>
    <t>Преобразователь (выпрямитель) 3ф 380В/36В-100А  состоит из 1 модуля 380В/36В 100А в напольном корпусе и УКУ</t>
  </si>
  <si>
    <t>ИПС 6000-380/36В-200А-23-R</t>
  </si>
  <si>
    <t>Регулируемый преобразователь   3ф 380В/36В-200А состоит из 2 модулей  380В/36В 100А  в напольном корпусе  и УКУ</t>
  </si>
  <si>
    <t>ИПС 9000-380/36В-300А-23-R</t>
  </si>
  <si>
    <t>Регулируемый преобразователь 3ф  380В/36В-300А состоит из 3 модулей  380В/36В 100А в напольном корпусе и УКУ</t>
  </si>
  <si>
    <t>ИПС 12000-380/36В-400А-23-R</t>
  </si>
  <si>
    <t>Регулируемый преобразователь 3ф  380В/36В-400А состоит из 4 модулей  380В/36В 100А в напольном корпусе и УКУ</t>
  </si>
  <si>
    <t>ИПС 15000-380/36В-500А-23-R</t>
  </si>
  <si>
    <t>Регулируемый преобразователь 3ф  380В/36В-500А состоит из 5 модулей  380В/36В 100А в напольном корпусе и УКУ</t>
  </si>
  <si>
    <t>ИПС 18000-380/36В-600А-23-R</t>
  </si>
  <si>
    <t>Регулируемый преобразователь 3ф  380В/36В-600А состоит из 6 модулей  380В/36В 100А в напольном корпусе и УКУ</t>
  </si>
  <si>
    <t>БПС 3000-380/36В-100А-23-R</t>
  </si>
  <si>
    <t>Модуль преобразователя напряжения (выпрямитель) 3ф 380В/36В 100А с диапазоном регулирования  тока  и  напряжения  0-100А; 0-36В</t>
  </si>
  <si>
    <t>Корпус 19" 3U 36В-23-R</t>
  </si>
  <si>
    <t>Корпус 3U в стойку 19" для 2х БПС-3000 ,36В, в комплекте с платой сопряжения, шунтом и УКУ</t>
  </si>
  <si>
    <t>Корпус 19" 3U 36В-23</t>
  </si>
  <si>
    <t>Дополнительный корпус 3U в стойку 19" для 3х БПС-3000 ,36В, без УКУ</t>
  </si>
  <si>
    <r>
      <rPr>
        <sz val="11"/>
        <color theme="1"/>
        <rFont val="Calibri"/>
        <family val="2"/>
        <charset val="204"/>
        <scheme val="minor"/>
      </rPr>
      <t xml:space="preserve">48В </t>
    </r>
    <r>
      <rPr>
        <sz val="14"/>
        <color rgb="FF000000"/>
        <rFont val="Times New Roman"/>
        <family val="1"/>
        <charset val="204"/>
      </rPr>
      <t>( стандартный диапазон выходного напряжения 0- 56 В)</t>
    </r>
  </si>
  <si>
    <t>ИПС 3000-380/48В-60А-3U-23-R</t>
  </si>
  <si>
    <t>Преобразователь  (выпрямитель) 3ф 380В/48В-60А состоит из 1модуля  380В/48В 60А  в корпусе 19" 3U и УКУ</t>
  </si>
  <si>
    <t>ИПС 6000-380/48В-120А-3U-23-R</t>
  </si>
  <si>
    <t>Преобразователь (выпрямитель) 3ф  380В/48В-120А состоит из 2 модулей  380В/48В 60Ав корпусе 19"  3U  и  УКУ</t>
  </si>
  <si>
    <t>ИПС 3000-380/48В-60А-23-R</t>
  </si>
  <si>
    <t>Преобразователь (выпрямитель) 3ф 380В/48В-60А  состоит из 1 модуля 380В/48В 60А в напольном корпусе и УКУ</t>
  </si>
  <si>
    <t>ИПС 6000-380/48В-120А-23-R</t>
  </si>
  <si>
    <t>Регулируемый преобразователь   3ф 380В/48В-120А состоит из 2 модулей  380В/48В 60А  в напольном корпусе  и УКУ</t>
  </si>
  <si>
    <t>ИПС 9000-380/48В-180А-23-R</t>
  </si>
  <si>
    <t>Регулируемый преобразователь 3ф  380В/48В-180А состоит из 3 модулей  380В/48В 60А в напольном корпусе и УКУ</t>
  </si>
  <si>
    <t>ИПС 12000-380/48В-240А-23-R</t>
  </si>
  <si>
    <t>Регулируемый преобразователь 3ф  380В/48В-240А состоит из 4 модулей  380В/48В 60А в напольном корпусе и УКУ</t>
  </si>
  <si>
    <t>ИПС 15000-380/48В-300А-23-R</t>
  </si>
  <si>
    <t>Регулируемый преобразователь 3ф  380В/48В-300А состоит из 5 модулей  380В/48В 60А в напольном корпусе и УКУ</t>
  </si>
  <si>
    <t>ИПС 18000-380/48В-360А-23-R</t>
  </si>
  <si>
    <t>Регулируемый преобразователь 3ф  380В/48В-360А состоит из 6 модулей  380В/48В 60А в напольном корпусе и УКУ</t>
  </si>
  <si>
    <t>БПС 3000-380/48В-60А-23-R</t>
  </si>
  <si>
    <t>Модуль преобразователя напряжения (выпрямитель) 3ф 380В/48В 60А с диапазоном регулирования  тока  и  напряжения  0-60А; 0-56В</t>
  </si>
  <si>
    <t>Корпус 19" 3U 48В-23-R</t>
  </si>
  <si>
    <t>Корпус 3U в стойку 19" для 2х БПС-3000 ,48В, в комплекте с платой сопряжения, шунтом и УКУ</t>
  </si>
  <si>
    <t>Корпус 19" 3U 48В-23</t>
  </si>
  <si>
    <t>Дополнительный корпус 3U в стойку 19" для 3х БПС-3000 ,48В, без УКУ</t>
  </si>
  <si>
    <r>
      <rPr>
        <sz val="11"/>
        <color theme="1"/>
        <rFont val="Calibri"/>
        <family val="2"/>
        <charset val="204"/>
        <scheme val="minor"/>
      </rPr>
      <t>60В</t>
    </r>
    <r>
      <rPr>
        <sz val="14"/>
        <color rgb="FF000000"/>
        <rFont val="Times New Roman"/>
        <family val="1"/>
        <charset val="204"/>
      </rPr>
      <t xml:space="preserve"> ( стандартный диапазон выходного напряжения 0- 70 В)</t>
    </r>
  </si>
  <si>
    <t>ИПС 3000-380/60В-50А-3U-23-R</t>
  </si>
  <si>
    <t>Преобразователь  (выпрямитель) 3ф 380В/60В-50А состоит из 1модуля  380В/60В 50А  в корпусе 19" 3U и УКУ</t>
  </si>
  <si>
    <t>ИПС 6000-380/60В-100А-3U-23-R</t>
  </si>
  <si>
    <t>Преобразователь (выпрямитель) 3ф  380В/60В-100А состоит из 2 модулей  380В/60В 50Ав корпусе 19"  3U  и  УКУ</t>
  </si>
  <si>
    <t>ИПС 3000-380/60В-50A-23-R</t>
  </si>
  <si>
    <t>Преобразователь (выпрямитель) 3ф 380В/60В-50А  состоит из 1 модуля 380В/60В 50А в напольном корпусе и УКУ</t>
  </si>
  <si>
    <t>ИПС 6000-380/60В-100А-23-R</t>
  </si>
  <si>
    <t>Регулируемый преобразователь   3ф 380В/60В-100А состоит из 2 модулей  380В/60В 50А  в напольном корпусе  и УКУ</t>
  </si>
  <si>
    <t>ИПС 9000-380/60В-150А-23-R</t>
  </si>
  <si>
    <t>Регулируемый преобразователь 3ф  380В/60В-150А состоит из 3 модулей  380В/60В 50А в напольном корпусе и УКУ</t>
  </si>
  <si>
    <t>ИПС 12000-380/60В-200А-23-R</t>
  </si>
  <si>
    <t>Регулируемый преобразователь 3ф  380В/60В-200А состоит из 4 модулей  380В/60В 200А в напольном корпусе и УКУ</t>
  </si>
  <si>
    <t>ИПС 15000-380/60В-250А-23-R</t>
  </si>
  <si>
    <t>Регулируемый преобразователь 3ф  380В/60В-250А состоит из 5 модулей  380В/60В 50А в напольном корпусе и УКУ</t>
  </si>
  <si>
    <t>ИПС 18000-380/60В-300А-23-R</t>
  </si>
  <si>
    <t>Регулируемый преобразователь 3ф  380В/60В-300А состоит из 6 модулей  380В/60В 50А в напольном корпусе и УКУ</t>
  </si>
  <si>
    <t>БПС 3000-380/60В-50А-23-R</t>
  </si>
  <si>
    <t>Модуль преобразователя напряжения (выпрямитель) 3ф 380В/60В 50А с диапазоном регулирования  тока  и  напряжения  0-50А; 0-70В</t>
  </si>
  <si>
    <t>Корпус 19" 3U 60В-23-R</t>
  </si>
  <si>
    <t>Корпус 3U в стойку 19" для 2х БПС-3000 ,60В, в комплекте с платой сопряжения, шунтом и УКУ</t>
  </si>
  <si>
    <t>Корпус 19" 3U 60В-23</t>
  </si>
  <si>
    <t>Дополнительный корпус 3U в стойку 19" для 3х БПС-3000 ,60В, без УКУ</t>
  </si>
  <si>
    <r>
      <rPr>
        <sz val="11"/>
        <color theme="1"/>
        <rFont val="Calibri"/>
        <family val="2"/>
        <charset val="204"/>
        <scheme val="minor"/>
      </rPr>
      <t>110В</t>
    </r>
    <r>
      <rPr>
        <sz val="14"/>
        <color rgb="FF000000"/>
        <rFont val="Times New Roman"/>
        <family val="1"/>
        <charset val="204"/>
      </rPr>
      <t xml:space="preserve"> (Диапазон выходных напряжений 0 - 125 В)</t>
    </r>
  </si>
  <si>
    <t>ИПС 3000-380/110В-30А-3U-23-R</t>
  </si>
  <si>
    <t>Преобразователь  (выпрямитель) 3ф 380В/110В-30А состоит из 1модуля  380В/110В 30А  в корпусе 19" 3U и УКУ</t>
  </si>
  <si>
    <t>ИПС 6000-380/110В-60А-3U-23-R</t>
  </si>
  <si>
    <t>Преобразователь (выпрямитель) 3ф  380В/110В-60А состоит из 2 модулей  380В/110В 30Ав корпусе 19"  3U  и  УКУ</t>
  </si>
  <si>
    <t>ИПС 3000-380/110В-30А-23-R</t>
  </si>
  <si>
    <t>Преобразователь (выпрямитель) 3ф 380В/110В-30А  состоит из 1 модуля 380В/110В 30А в напольном корпусе и УКУ</t>
  </si>
  <si>
    <t>ИПС 6000-380/110В-60А-23-R</t>
  </si>
  <si>
    <t>Регулируемый преобразователь   3ф 380В/110В-60А состоит из 2 модулей  380В/110В 30А  в напольном корпусе  и УКУ</t>
  </si>
  <si>
    <t>ИПС 9000-380/110В-90А-23-R</t>
  </si>
  <si>
    <t>Регулируемый преобразователь 3ф  380В/110В-90А состоит из 3 модулей  380В/110В 90А в напольном корпусе и УКУ</t>
  </si>
  <si>
    <t>ИПС 12000-380/110В-120А-23-R</t>
  </si>
  <si>
    <t>Регулируемый преобразователь 3ф  380В/110В-120А состоит из 4 модулей  380В/110В 120А в напольном корпусе и УКУ</t>
  </si>
  <si>
    <t>ИПС 15000-380/110В-150А-23-R</t>
  </si>
  <si>
    <t>Регулируемый преобразователь 3ф  380В/110В-150А состоит из 5 модулей  380В/110В 30А в напольном корпусе и УКУ</t>
  </si>
  <si>
    <t>ИПС 18000-380/110В-180А-23-R</t>
  </si>
  <si>
    <t>Регулируемый преобразователь 3ф  380В/110В-180А состоит из 6 модулей  380В/110В 30А в напольном корпусе и УКУ</t>
  </si>
  <si>
    <t>БПС 3000-380/110В-30А-23-R</t>
  </si>
  <si>
    <t>Модуль преобразователя напряжения (выпрямитель) 3ф 380В/110В 30А с диапазоном регулирования  тока  и  напряжения  0-30А; 0-125В</t>
  </si>
  <si>
    <t>Корпус 19" 3U 110В-23-R</t>
  </si>
  <si>
    <t>Корпус 3U в стойку 19" для 2х БПС-3000 ,110В, в комплекте с платой сопряжения, шунтом и УКУ</t>
  </si>
  <si>
    <t>Корпус 19" 3U 110В-23</t>
  </si>
  <si>
    <t>Дополнительный корпус 3U в стойку 19" для 3х БПС-3000 ,110В, без УКУ</t>
  </si>
  <si>
    <r>
      <rPr>
        <sz val="11"/>
        <color theme="1"/>
        <rFont val="Calibri"/>
        <family val="2"/>
        <charset val="204"/>
        <scheme val="minor"/>
      </rPr>
      <t>220В</t>
    </r>
    <r>
      <rPr>
        <sz val="14"/>
        <color rgb="FF000000"/>
        <rFont val="Times New Roman"/>
        <family val="1"/>
        <charset val="204"/>
      </rPr>
      <t xml:space="preserve"> (Диапазон выходных напряжений 0 - 250 В)</t>
    </r>
  </si>
  <si>
    <t>ИПС 3000-380/220В-15А-3U-23-R</t>
  </si>
  <si>
    <t>Преобразователь  (выпрямитель) 3ф 380В/220В-15А состоит из 1модуля  380В/220В 15А  в корпусе 19" 3U и УКУ</t>
  </si>
  <si>
    <t>ИПС 6000-380/220В-30А-3U-23-R</t>
  </si>
  <si>
    <t>Преобразователь (выпрямитель) 3ф  380В/220В-30А состоит из 2 модулей  380В/220В 15Ав корпусе 19"  3U  и  УКУ</t>
  </si>
  <si>
    <t>ИПС 3000-380/220В-15А-23-R</t>
  </si>
  <si>
    <t>Преобразователь (выпрямитель) 3ф 380В/220В-15А  состоит из 1 модуля 380В/220В 15А в напольном корпусе и УКУ</t>
  </si>
  <si>
    <t>ИПС 6000-380/220В-30А-23-R</t>
  </si>
  <si>
    <t>Регулируемый преобразователь   3ф 380В/220В-30А состоит из 2 модулей  380В/220В 15А  в напольном корпусе  и УКУ</t>
  </si>
  <si>
    <t>ИПС 9000-380/220В-45А-23-R</t>
  </si>
  <si>
    <t>Регулируемый преобразователь 3ф  380В/220В-45А состоит из 3 модулей  380В/220В 15А в напольном корпусе и УКУ</t>
  </si>
  <si>
    <t>ИПС 12000-380/220В-60А-23-R</t>
  </si>
  <si>
    <t>Регулируемый преобразователь 3ф  380В/220В-60А состоит из 4 модулей  380В/220В 15А в напольном корпусе и УКУ</t>
  </si>
  <si>
    <t>ИПС 15000-380/220В-75А-23-R</t>
  </si>
  <si>
    <t>Регулируемый преобразователь 3ф  380В/220В-75А состоит из 5 модулей  380В/220В 15А в напольном корпусе и УКУ</t>
  </si>
  <si>
    <t>ИПС 18000-380/220В-90А-23-R</t>
  </si>
  <si>
    <t>Регулируемый преобразователь 3ф  380В/220В-90А состоит из 6 модулей  380В/220В 15А в напольном корпусе и УКУ</t>
  </si>
  <si>
    <t>БПС 3000-380/220В-15А-23-R</t>
  </si>
  <si>
    <t>Модуль преобразователя напряжения (выпрямитель) 3ф 380В/220В 15А с диапазоном регулирования  тока  и  напряжения  0-15А; 0-250В</t>
  </si>
  <si>
    <t>Корпус 19" 3U 220В-23-R</t>
  </si>
  <si>
    <t>Корпус 3U в стойку 19" для 2х БПС-3000 ,220В, в комплекте с платой сопряжения, шунтом и УКУ</t>
  </si>
  <si>
    <t>Корпус 19" 3U 220В-23</t>
  </si>
  <si>
    <t>Дополнительный корпус 3U в стойку 19" для 3х БПС-3000 ,220В, без УКУ</t>
  </si>
  <si>
    <r>
      <rPr>
        <sz val="11"/>
        <color theme="1"/>
        <rFont val="Calibri"/>
        <family val="2"/>
        <charset val="204"/>
        <scheme val="minor"/>
      </rPr>
      <t>500В</t>
    </r>
    <r>
      <rPr>
        <sz val="14"/>
        <color rgb="FF000000"/>
        <rFont val="Times New Roman"/>
        <family val="1"/>
        <charset val="204"/>
      </rPr>
      <t xml:space="preserve"> (Диапазон выходного напряжения 0-500В)</t>
    </r>
  </si>
  <si>
    <t>ИПС 3000-380/500В-7,5А-3U-23-R</t>
  </si>
  <si>
    <t>Преобразователь  (выпрямитель) 3ф 380В/500В-7,5А состоит из 1модуля  380В/500В 7,5А  в корпусе 19" 3U и УКУ</t>
  </si>
  <si>
    <t>ИПС 6000-380/500В-15А-3U-23-R</t>
  </si>
  <si>
    <t>Преобразователь (выпрямитель) 3ф  380В/500В-15А состоит из 2 модулей  380В/500В 7,5Ав корпусе 19"  3U  и  УКУ</t>
  </si>
  <si>
    <t>ИПС 3000-380/500В-7,5А-23-R</t>
  </si>
  <si>
    <t>Преобразователь (выпрямитель) 3ф 380В/500В-7,5А  состоит из 1 модуля 380В/500В 7,5А в напольном корпусе и УКУ</t>
  </si>
  <si>
    <t>ИПС 6000-380/500В-15А-23-R</t>
  </si>
  <si>
    <t>Регулируемый преобразователь   3ф 380В/500В-15А состоит из 2 модулей  380В/500В 7,5А  в напольном корпусе  и УКУ</t>
  </si>
  <si>
    <t>ИПС 9000-380/500В-22,5А-23-R</t>
  </si>
  <si>
    <t>Регулируемый преобразователь 3ф  380В/500В-22,5А состоит из 3 модулей  380В/500В 7,5А в напольном корпусе и УКУ</t>
  </si>
  <si>
    <t>ИПС 12000-380/500В-30А-23-R</t>
  </si>
  <si>
    <t>Регулируемый преобразователь 3ф  380В/500В-30А состоит из 4 модулей  380В/500В 7,5А в напольном корпусе и УКУ</t>
  </si>
  <si>
    <t>ИПС 15000-380/500В-37,5А-23-R</t>
  </si>
  <si>
    <t>Регулируемый преобразователь 3ф  380В/500В-37,5А состоит из 5 модулей  380В/500В 7,5А в напольном корпусе и УКУ</t>
  </si>
  <si>
    <t>ИПС 18000-380/500В-45А-23-R</t>
  </si>
  <si>
    <t>Регулируемый преобразователь 3ф  380В/500В-45А состоит из 6 модулей  380В/500В 7,5А в напольном корпусе и УКУ</t>
  </si>
  <si>
    <t>БПС 3000-380/500В-7,5А-23-R</t>
  </si>
  <si>
    <t>Модуль преобразователя напряжения (выпрямитель) 3ф 380В/500В 7,5А с диапазоном регулирования  тока  и  напряжения  0-7,5А; 0-500В</t>
  </si>
  <si>
    <t>Корпус 19" 3U 500В-23-R</t>
  </si>
  <si>
    <t>Корпус 3U в стойку 19" для 2х БПС-3000 ,500В, в комплекте с платой сопряжения, шунтом и УКУ</t>
  </si>
  <si>
    <t>Корпус 19" 3U 500В-23</t>
  </si>
  <si>
    <t>Дополнительный корпус 3U в стойку 19" для 3х БПС-3000 ,500В, без УКУ</t>
  </si>
  <si>
    <r>
      <rPr>
        <sz val="11"/>
        <color theme="1"/>
        <rFont val="Calibri"/>
        <family val="2"/>
        <charset val="204"/>
        <scheme val="minor"/>
      </rPr>
      <t xml:space="preserve">1000В </t>
    </r>
    <r>
      <rPr>
        <sz val="14"/>
        <color rgb="FF000000"/>
        <rFont val="Times New Roman"/>
        <family val="1"/>
        <charset val="204"/>
      </rPr>
      <t>(Диапазон выходного напряжения 0-1000В)</t>
    </r>
  </si>
  <si>
    <t>ИПС 3000-380/1000В-3,5А-3U-23-R</t>
  </si>
  <si>
    <t>Преобразователь  (выпрямитель) 3ф 380В/1000В-3,5А состоит из 1модуля  380В/1000В 3,5А  в корпусе 19" 3U и УКУ</t>
  </si>
  <si>
    <t>ИПС 6000-380/1000В-7А-3U-23-R</t>
  </si>
  <si>
    <t>Преобразователь (выпрямитель) 3ф  380В/1000В-7А состоит из 2 модулей  380В/1000В 3,5Ав корпусе 19"  3U  и  УКУ</t>
  </si>
  <si>
    <t>ИПС 3000-380/1000В-3,5А-23-R</t>
  </si>
  <si>
    <t>Преобразователь (выпрямитель) 3ф 380В/1000В-3,5А  состоит из 1 модуля 380В/1000В 3,5А в напольном корпусе и УКУ</t>
  </si>
  <si>
    <t>ИПС 6000-380/1000В-7А-23-R</t>
  </si>
  <si>
    <t>Регулируемый преобразователь   3ф 380В/1000В-7А состоит из 2 модулей  380В/1000В 3,5А  в напольном корпусе  и УКУ</t>
  </si>
  <si>
    <t>ИПС 9000-380/1000В-10,5А-23-R</t>
  </si>
  <si>
    <t>Регулируемый преобразователь 3ф  380В/1000В-10,5А состоит из 3 модулей  380В/1000В 3,5А в напольном корпусе и УКУ</t>
  </si>
  <si>
    <t>ИПС 12000-380/1000В-14А-23-R</t>
  </si>
  <si>
    <t>Регулируемый преобразователь 3ф  380В/1000В-14А состоит из 4 модулей  380В/1000В 3,5А в напольном корпусе и УКУ</t>
  </si>
  <si>
    <t>ИПС 15000-380/1000В-17,5А-23-R</t>
  </si>
  <si>
    <t>Регулируемый преобразователь 3ф  380В/1000В-17,5А состоит из 5 модулей  380В/100В 3,5А в напольном корпусе и УКУ</t>
  </si>
  <si>
    <t>ИПС 18000-380/1000В-21А-23-R</t>
  </si>
  <si>
    <t>Регулируемый преобразователь 3ф  380В/1000В-21А состоит из 6 модулей  380В/1000В 3,5 А в напольном корпусе и УКУ</t>
  </si>
  <si>
    <t>БПС 3000-380/1000В-3,5А-23-R</t>
  </si>
  <si>
    <t>Модуль преобразователя напряжения (выпрямитель) 3ф 380В/1000В 3,5А с диапазоном регулирования  тока  и  напряжения  0-3,5А; 0-1000В</t>
  </si>
  <si>
    <t>Корпус 19" 3U 1000В-23-R</t>
  </si>
  <si>
    <t>Корпус 3U в стойку 19" для 2х БПС-3000 ,1000В, в комплекте с платой сопряжения, шунтом и УКУ</t>
  </si>
  <si>
    <t>Корпус 19" 3U 1000В-23</t>
  </si>
  <si>
    <t>Дополнительный корпус 3U в стойку 19" для 3х БПС-3000 ,1000В, без УКУ</t>
  </si>
  <si>
    <r>
      <rPr>
        <sz val="11"/>
        <color theme="1"/>
        <rFont val="Calibri"/>
        <family val="2"/>
        <charset val="204"/>
        <scheme val="minor"/>
      </rPr>
      <t>1500В</t>
    </r>
    <r>
      <rPr>
        <sz val="14"/>
        <color rgb="FF000000"/>
        <rFont val="Times New Roman"/>
        <family val="1"/>
        <charset val="204"/>
      </rPr>
      <t xml:space="preserve"> (Диапазон выходного напряжения 0-1500В)</t>
    </r>
  </si>
  <si>
    <t>ИПС 3000-380/1500В-2,5А-3U-R</t>
  </si>
  <si>
    <t>Преобразователь  (выпрямитель) 3ф 380В/1500В-2,5А состоит из 1модуля  380В/1500В 2,5А  в корпусе 19" 3U и УКУ</t>
  </si>
  <si>
    <t>ИПС 6000-380/1500В-5А-3U-R</t>
  </si>
  <si>
    <t>Преобразователь (выпрямитель) 3ф  380В/1500В-5А состоит из 2 модулей  380В/1500В 2,5Ав корпусе 19"  3U  и  УКУ</t>
  </si>
  <si>
    <t>ИПС 3000-380/1500В-2,5А-R</t>
  </si>
  <si>
    <t>Преобразователь (выпрямитель) 3ф 380В/1500В-2,5А  состоит из 1 модуля 380В/1500В 2,5А в напольном корпусе и УКУ</t>
  </si>
  <si>
    <t>ИПС 6000-380/1500В-5А-R</t>
  </si>
  <si>
    <t>Регулируемый преобразователь   3ф 380В/1500В-5А состоит из 2 модулей  380В/1500В 2,5А  в напольном корпусе  и УКУ</t>
  </si>
  <si>
    <t>ИПС 9000-380/1500В-7,5А-R</t>
  </si>
  <si>
    <t>Регулируемый преобразователь 3ф  380В/1500В-7,5А состоит из 3 модулей  380В/1500В 2,5А в напольном корпусе и УКУ</t>
  </si>
  <si>
    <t>ИПС 12000-380/1500В-10А-R</t>
  </si>
  <si>
    <t>Регулируемый преобразователь 3ф  380В/1500В-10А состоит из 4 модулей  380В/1500В 2,5А в напольном корпусе и УКУ</t>
  </si>
  <si>
    <t>ИПС 15000-380/1500В-12,5А-R</t>
  </si>
  <si>
    <t>Регулируемый преобразователь 3ф  380В/1500В-12,5А состоит из 5 модулей  380В/1500В 2,5А в напольном корпусе и УКУ</t>
  </si>
  <si>
    <t>ИПС 18000-380/1500В-15А-R</t>
  </si>
  <si>
    <t>Регулируемый преобразователь 3ф  380В/1500В-15А состоит из 6 модулей  380В/1500В 2,5А в напольном корпусе и УКУ</t>
  </si>
  <si>
    <t>БПС 3000-380/1500В-2,5А-14-R</t>
  </si>
  <si>
    <t>Модуль преобразователя напряжения (выпрямитель) 3ф 380В/1500В 2,5А с диапазоном регулирования  тока  и  напряжения  0-2,5А; 0-1500В</t>
  </si>
  <si>
    <t>Корпус 19" 3U 1500В-R</t>
  </si>
  <si>
    <t>Корпус 3U в стойку 19" для 2х БПС-3000 ,1500В, в комплекте с платой сопряжения, шунтом и УКУ</t>
  </si>
  <si>
    <t>Корпус 19" 3U 1500В</t>
  </si>
  <si>
    <t>Дополнительный корпус 3U в стойку 19" для 3х БПС-3000 ,1500В, без УКУ</t>
  </si>
  <si>
    <t>2.4.</t>
  </si>
  <si>
    <t>Модульные выпрямители с фиксированным  выходным напряжением и однофазным  входом.</t>
  </si>
  <si>
    <t>Источники питания стабилизированные (выпрямители)с однофазным входом( 220В-фазное) на базе модулей БПС 3000-220/хххВ-хххА-14-23-F</t>
  </si>
  <si>
    <t>ИПС 3000-220/12В-150А-3U-F</t>
  </si>
  <si>
    <t>Преобразователь  (выпрямитель) 1ф 220В/12В-150А состоит из 1модуля  380В/12В 150А  в корпусе 19" 3U</t>
  </si>
  <si>
    <t>ИПС 6000-220/12В-300А-3U-F</t>
  </si>
  <si>
    <t>Преобразователь (выпрямитель) 1ф  220В/12В-300А состоит из 2 модулей  380В/12В 150Ав корпусе 19"  3U</t>
  </si>
  <si>
    <t>ИПС 9000-220/12В-450А-3U-F</t>
  </si>
  <si>
    <t>Преобразователь (выпрямитель) 3ф 220В/12В-450А  состоит из 3 модулей 380В/12В 150А в корпусе 19"  3U</t>
  </si>
  <si>
    <t>БПС 3000-220/12В-150А-14-F</t>
  </si>
  <si>
    <t>Выпрямитель 1Ф 220В/12В-150А  с  фиксированным выходным  напряжением 12В и фиксированным  ограничением тока 150А</t>
  </si>
  <si>
    <t>ИПС 3000-220/24В-100А-3U-23-F</t>
  </si>
  <si>
    <t>Преобразователь  (выпрямитель) 1ф 220В/24В-100А состоит из 1модуля  220В/24В 100А  в корпусе 19" 3U</t>
  </si>
  <si>
    <t>ИПС 6000-220/24В-200А-3U-23-F</t>
  </si>
  <si>
    <t>Преобразователь (выпрямитель) 1ф  220В/24В-200А состоит из 2 модулей  220В/24В 100Ав корпусе 19"  3U</t>
  </si>
  <si>
    <t>ИПС 9000-220/24В-300А-3U-23-F</t>
  </si>
  <si>
    <t>Преобразователь (выпрямитель) 1ф 220В/24В-300А  состоит из 3 модулей 220В/24В 100А в корпусе 19"  3U</t>
  </si>
  <si>
    <t>БПС 3000-220/24В-100А-23-F</t>
  </si>
  <si>
    <t>Выпрямитель 1Ф 220В/24В-100А  с  фиксированным выходным  напряжением 24В и фиксированным  ограничением тока 100А</t>
  </si>
  <si>
    <t>ИПС 3000-220/36В-100А-3U-23-F</t>
  </si>
  <si>
    <t>Преобразователь  (выпрямитель) 1ф 220В/36В-100А состоит из 1модуля  220В/36В 100А  в корпусе 19" 3U</t>
  </si>
  <si>
    <t>ИПС 6000-220/36В-200А-3U-23-F</t>
  </si>
  <si>
    <t>Преобразователь (выпрямитель) 1ф  220В/36В-200А состоит из 2 модулей  220В/36В 100Ав корпусе 19"  3U</t>
  </si>
  <si>
    <t>ИПС 9000-220/36В-300А-3U-23-F</t>
  </si>
  <si>
    <t>Преобразователь (выпрямитель) 1ф 220В/36В-300А  состоит из 3 модулей 220В/36В 100А в корпусе 19"  3U</t>
  </si>
  <si>
    <t>БПС 3000-220/36В-100А-23-F</t>
  </si>
  <si>
    <t>Выпрямитель 1Ф 220В/36В-100А  с  фиксированным выходным  напряжением 36В и фиксированным  ограничением тока 100А</t>
  </si>
  <si>
    <t>ИПС 3000-220/48В-60А-3U-23-F</t>
  </si>
  <si>
    <t>Преобразователь (выпрямитель) 1ф  220В/48В-60А состоит из 1модуля  220В/48В 60А  в корпусе 19"  3U</t>
  </si>
  <si>
    <t>ИПС 6000-220/48В-120А-3U-23-F</t>
  </si>
  <si>
    <t>Преобразователь (выпрямитель) 1ф  220В/48В-120А состоит из 2 модулей  220В/48В 60А в корпусе 19"  3U</t>
  </si>
  <si>
    <t>ИПС 9000-220/48В-180А-3U-23-F</t>
  </si>
  <si>
    <t>Преобразователь (выпрямитель) 1ф  220В/48В-180А состоит из 3 модулей 220В/48В 60Ав корпусе 19"  3U</t>
  </si>
  <si>
    <t>БПС 3000-220/48В-60А-23-F</t>
  </si>
  <si>
    <t>Выпрямитель 1Ф 220В/48В-60А  с  фиксированным выходным  напряжением 48В и фиксированным  ограничением тока 60А</t>
  </si>
  <si>
    <t>ИПС 3000-220/60В-50А 3U-23-F</t>
  </si>
  <si>
    <t>Преобразователь (выпрямитель) 1ф  220В/60В-50А состоит из 1модуля  220В/48В 50А в корпусе 19"  3U</t>
  </si>
  <si>
    <t>ИПС 6000-220/60В-100А-3U-23-F</t>
  </si>
  <si>
    <t>Преобразователь (выпрямитель) 1ф 220В/60В-100А состоит из 2 модулей  220В/48В 50А  в корпусе 19"  3U</t>
  </si>
  <si>
    <t>ИПС 9000-220/60В-150А-3U-23-F</t>
  </si>
  <si>
    <t>Преобразователь(выпрямитель) 1ф 220В/60В-150А состоит из 3 модулей 220В/48В 50А  в корпусе 19"  3U</t>
  </si>
  <si>
    <t>БПС 3000-220/60В-50А-23-F</t>
  </si>
  <si>
    <t>Выпрямитель 1Ф 220В/60В-50А  с  фиксированным выходным  напряжением 60В и фиксированным  ограничением тока 50А</t>
  </si>
  <si>
    <t>ИПС 3000-220/110В-30А-3U-23-F</t>
  </si>
  <si>
    <t>Преобразователь (выпрямитель) 1ф 220В/110В-30А состоит из 1модуля  220В/110В 30А в корпусе 19" 3U</t>
  </si>
  <si>
    <t>ИПС 6000-220/110В-60А-3U-23-F</t>
  </si>
  <si>
    <t>Преобразователь (выпрямитель) 1ф 220В/110В-60А состоит из 2 модулей  220В/110В 30А в корпусе 19"  3U</t>
  </si>
  <si>
    <t>ИПС 9000-220/110В-90А-3U-23-F</t>
  </si>
  <si>
    <t>Преобразователь (выпрямитель) 1ф 220В/110В-90А состоит из 3 модулей 220В/110В 30А в корпусе 19" 3U</t>
  </si>
  <si>
    <t>БПС 3000-220/110В-30А-23-F</t>
  </si>
  <si>
    <t>Выпрямитель 1Ф 220В/110В-30А  с  фиксированным выходным  напряжением 110В и фиксированным  ограничением тока 30А</t>
  </si>
  <si>
    <t>ИПС 3000-220/220В-15А-3U-23-F</t>
  </si>
  <si>
    <t>Преобразователь(выпрямитель) 1ф 220В/220В 15А  состоит из 1модуля  220В/220В 15А в корпусе 19"  3U</t>
  </si>
  <si>
    <t>ИПС 6000-220/220В-30А-3U-23-F</t>
  </si>
  <si>
    <t>Преобразователь(выпрямитель) 1ф 220В/220В 30А состоит из 2 модулей  220В/220В15A  в корпусе 19" 3U</t>
  </si>
  <si>
    <t>ИПС 9000-220/220В-45А-3U-23-F</t>
  </si>
  <si>
    <t>Преобразователь(выпрямитель) 1ф 220В/220В-45А состоит из 3 модулей 220В/220В 15А  в корпусе 19"  3U</t>
  </si>
  <si>
    <t>БПС 3000-220/220В-15А-23-F</t>
  </si>
  <si>
    <t>Выпрямитель 1Ф 220В/220В-15А  с  фиксированным выходным  напряжением 220В и фиксированным  ограничением тока 15А</t>
  </si>
  <si>
    <t>ИПС 3000-220/500В-7,5А-3U-23-F</t>
  </si>
  <si>
    <t>Преобразователь(выпрямитель) 1ф220В/500В 7,5А  состоит из 1модуля  220В/500В 7,5А в корпусе 19"  3U</t>
  </si>
  <si>
    <t>ИПС 6000-220/500В-15А-3U-23-F</t>
  </si>
  <si>
    <t>Преобразователь(выпрямитель) 1ф220В/500В 15А состоит из 2 модулей  220В/500В7,5A  в корпусе 19" 3U</t>
  </si>
  <si>
    <t>ИПС 9000-220/500В-22,5А-3U-23-F</t>
  </si>
  <si>
    <t>Преобразователь(выпрямитель) 1ф220В/500В-22,5А состоит из 3 модулей 220В/500В 7,5А  в корпусе 19"  3U</t>
  </si>
  <si>
    <t>БПС 3000-220/500В-7,5А-23-F</t>
  </si>
  <si>
    <t>Выпрямитель 1Ф 220В/500В-7,5А  с  фиксированным выходным  напряжением 500В и фиксированным  ограничением тока 7,5А</t>
  </si>
  <si>
    <t xml:space="preserve">2.5. Модульные выпрямители  с  регулируемым  выходным  напряжением и  током, с однофазным  входом  </t>
  </si>
  <si>
    <t>Изготавливаются на управляемых по CAN выпрямительных модулях БПС 3000-220/хххВ-хххА-23-L. Управление - контроллер УКУ207-14</t>
  </si>
  <si>
    <t>Корпус  3U   19"  или    вертикальный  напольный.</t>
  </si>
  <si>
    <t>ИПС 3000-220/12В-150А-3U-R</t>
  </si>
  <si>
    <t>Преобразователь  (выпрямитель) 1ф 220В/12В-150А состоит из 1модуля  220В/12В 150А  в корпусе 19" 3U и УКУ</t>
  </si>
  <si>
    <t>ИПС 6000-220/12В-300А-3U-R</t>
  </si>
  <si>
    <t>Преобразователь (выпрямитель) 1ф  220В/12В-300А состоит из 2 модулей  220В/12В 150Ав корпусе 19"  3U  и  УКУ</t>
  </si>
  <si>
    <t>ИПС 3000-220/12В-150А-R</t>
  </si>
  <si>
    <t>Преобразователь (выпрямитель) 1ф 220В/12В-150А  состоит из 1 модуля 220В/12В 150А в напольном корпусе и УКУ</t>
  </si>
  <si>
    <t>ИПС 6000-220/12В-300А-R</t>
  </si>
  <si>
    <t>Регулируемый преобразователь   1ф 220В/12В-300А состоит из 2 модулей  220В/12В 150А  в напольном корпусе  и УКУ</t>
  </si>
  <si>
    <t>ИПС 9000-220/12В-450А-R</t>
  </si>
  <si>
    <t>Регулируемый преобразователь 1ф  380В/12В-450А состоит из 3 модулей  220В/12В 150А в напольном корпусе и УКУ</t>
  </si>
  <si>
    <t>БПС 3000-220/12В-150А-14-R</t>
  </si>
  <si>
    <t>Модуль преобразователя напряжения (выпрямитель) 1ф 220В/12В 150А, c диапазоном изменения тока и напряжения 0-150А; 0-14В</t>
  </si>
  <si>
    <t>ИПС 3000-220/24В-100А-3U-23-R</t>
  </si>
  <si>
    <t>Преобразователь  (выпрямитель) 1ф 220В/24В-100А состоит из 1модуля  220В/24В 100А  в корпусе 19" 3U и УКУ</t>
  </si>
  <si>
    <t>ИПС 6000-220/24В-200А-3U-23-R</t>
  </si>
  <si>
    <t>Преобразователь (выпрямитель) 1ф  220В/24В-200А состоит из 2 модулей  220В/24В 100Ав корпусе 19"  3U  и  УКУ</t>
  </si>
  <si>
    <t>ИПС 3000-220/24В-100А-23-R</t>
  </si>
  <si>
    <t>Преобразователь (выпрямитель) 1ф 220В/24В-100А  состоит из 1 модуля 220В/24В 100А в напольном корпусе и УКУ</t>
  </si>
  <si>
    <t>ИПС 6000-220/24В-200А-23-R</t>
  </si>
  <si>
    <t>Регулируемый преобразователь  1ф 220В/24В-200А состоит из 2 модулей  220В/24В 100А  в напольном корпусе  и УКУ</t>
  </si>
  <si>
    <t>ИПС 9000-220/24В-300А-23-R</t>
  </si>
  <si>
    <t>Регулируемый преобразователь 1ф  220В/24В-300А состоит из 3 модулей  220В/24В 100А в напольном корпусе и УКУ</t>
  </si>
  <si>
    <t>БПС 3000-220/24В-100А-23-R</t>
  </si>
  <si>
    <t>Модуль преобразователя напряжения (выпрямитель) 1ф 220В/24В 100А, c диапазоном изменения тока и напряжения 0-100А; 0-28В</t>
  </si>
  <si>
    <t>ИПС 3000-220/36В-100А-3U-23-R</t>
  </si>
  <si>
    <t>Преобразователь  (выпрямитель) 1ф 220В/36В-100А состоит из 1модуля  220В/36В 100А  в корпусе 19" 3U и УКУ</t>
  </si>
  <si>
    <t>ИПС 6000-220/36В-200А-3U-23-R</t>
  </si>
  <si>
    <t>Преобразователь (выпрямитель) 1ф  220В/36В-200А состоит из 2 модулей  220В/36В 100Ав корпусе 19"  3U  и  УКУ</t>
  </si>
  <si>
    <t>ИПС 3000-220/36В-100А-23-R</t>
  </si>
  <si>
    <t>Преобразователь (выпрямитель) 1ф 220В/36В-100А  состоит из 1 модуля 220В/36В 100А в напольном корпусе и УКУ</t>
  </si>
  <si>
    <t>ИПС 6000-220/36В-200А-23-R</t>
  </si>
  <si>
    <t>Регулируемый преобразователь  1ф 220В/36В-200А состоит из 2 модулей  220В/36В 100А  в напольном корпусе  и УКУ</t>
  </si>
  <si>
    <t>ИПС 9000-220/36В-300А-23-R</t>
  </si>
  <si>
    <t>Регулируемый преобразователь 1ф  220В/36В-300А состоит из 3 модулей  220В/36В 100А в напольном корпусе и УКУ</t>
  </si>
  <si>
    <t>БПС 3000-220/36В-100А-23-R</t>
  </si>
  <si>
    <t>Модуль преобразователя напряжения (выпрямитель) 1ф 220В/36В 100А с диапазоном регулирования  тока  и  напряжения  0-100А; 0-36В</t>
  </si>
  <si>
    <t>ИПС 3000-220/48В-60А-3U-23-R</t>
  </si>
  <si>
    <t>Преобразователь  (выпрямитель) 1ф 220В/48В-60А состоит из 1модуля  220В/48В 60А  в корпусе 19" 3U и УКУ</t>
  </si>
  <si>
    <t>ИПС 6000-220/48В-120А-3U-23-R</t>
  </si>
  <si>
    <t>Преобразователь (выпрямитель) 1ф  220В/48В-120А состоит из 2 модулей  220В/48В 60Ав корпусе 19"  3U  и  УКУ</t>
  </si>
  <si>
    <t>ИПС 3000-220/48В-60А-23-R</t>
  </si>
  <si>
    <t>Преобразователь (выпрямитель) 1ф 220В/48В-60А  состоит из 1 модуля 220В/48В 60А в напольном корпусе и УКУ</t>
  </si>
  <si>
    <t>ИПС 6000-220/48В-120А-23-R</t>
  </si>
  <si>
    <t>Регулируемый преобразователь  1ф 220В/48В-120А состоит из 2 модулей  220В/48В 60А  в напольном корпусе  и УКУ</t>
  </si>
  <si>
    <t>ИПС 9000-220/48В-180А-23-R</t>
  </si>
  <si>
    <t>Регулируемый преобразователь 1ф  220В/48В-180А состоит из 3 модулей  220В/48В 60А в напольном корпусе и УКУ</t>
  </si>
  <si>
    <t>БПС 3000-220/48В-60А-23-R</t>
  </si>
  <si>
    <t>Модуль преобразователя напряжения (выпрямитель) 1ф 220В/48В 60А с диапазоном регулирования  тока  и  напряжения  0-60А; 0-56В</t>
  </si>
  <si>
    <t>ИПС 3000-220/60В-50А-3U-23-R</t>
  </si>
  <si>
    <t>Преобразователь  (выпрямитель) 1ф 220В/60В-50А состоит из 1модуля  220В/60В 50А  в корпусе 19" 3U и УКУ</t>
  </si>
  <si>
    <t>ИПС 6000-220/60В-100А-3U-23-R</t>
  </si>
  <si>
    <t>Преобразователь (выпрямитель) 1ф  220В/60В-100А состоит из 2 модулей  220В/60В 50Ав корпусе 19"  3U  и  УКУ</t>
  </si>
  <si>
    <t>ИПС 3000-220/60В-50A-23-R</t>
  </si>
  <si>
    <t>Преобразователь (выпрямитель) 1ф 220В/60В-50А  состоит из 1 модуля 220В/60В 50А в напольном корпусе и УКУ</t>
  </si>
  <si>
    <t>ИПС 6000-220/60В-100А-23-R</t>
  </si>
  <si>
    <t>Регулируемый преобразователь   1ф 220В/60В-100А состоит из 2 модулей  220В/60В 50А  в напольном корпусе  и УКУ</t>
  </si>
  <si>
    <t>ИПС 9000-220/60В-150А-23-R</t>
  </si>
  <si>
    <t>Регулируемый преобразователь 1ф  220В/60В-150А состоит из 3 модулей  220В/60В 50А в напольном корпусе и УКУ</t>
  </si>
  <si>
    <t>БПС 3000-220/60В-50А-23-R</t>
  </si>
  <si>
    <t>Модуль преобразователя напряжения (выпрямитель) 1ф 220В/60В 50А с диапазоном регулирования  тока  и  напряжения  0-50А; 0-70В</t>
  </si>
  <si>
    <t>ИПС 3000-220/110В-30А-3U-23-R</t>
  </si>
  <si>
    <t>Преобразователь  (выпрямитель) 1ф 220В/110В-30А состоит из 1модуля  220В/110В 30А  в корпусе 19" 3U и УКУ</t>
  </si>
  <si>
    <t>ИПС 6000-220/110В-60А-3U-23-R</t>
  </si>
  <si>
    <t>Преобразователь (выпрямитель) 1ф  220В/110В-60А состоит из 2 модулей  220В/110В 30Ав корпусе 19"  3U  и  УКУ</t>
  </si>
  <si>
    <t>ИПС 3000-220/110В-30А-23-R</t>
  </si>
  <si>
    <t>Преобразователь (выпрямитель) 1ф 220В/110В-30А  состоит из 1 модуля 220В/110В 30А в напольном корпусе и УКУ</t>
  </si>
  <si>
    <t>ИПС 6000-220/110В-60А-23-R</t>
  </si>
  <si>
    <t>Регулируемый преобразователь   1ф 220В/110В-60А состоит из 2 модулей  220В/110В 30А  в напольном корпусе  и УКУ</t>
  </si>
  <si>
    <t>ИПС 9000-220/110В-90А-23-R</t>
  </si>
  <si>
    <t>Регулируемый преобразователь 1ф  220В/110В-90А состоит из 3 модулей  220В/110В 90А в напольном корпусе и УКУ</t>
  </si>
  <si>
    <t>БПС 3000-220/110В-30А-23-R</t>
  </si>
  <si>
    <t>Модуль преобразователя напряжения (выпрямитель) 1ф 220В/110В 30А с диапазоном регулирования  тока  и  напряжения  0-30А; 0-125В</t>
  </si>
  <si>
    <t>ИПС 3000-220/220В-15А-3U-23-R</t>
  </si>
  <si>
    <t>Преобразователь  (выпрямитель) 1ф 220В/220В-15А состоит из 1модуля  220В/220В 15А  в корпусе 19" 3U и УКУ</t>
  </si>
  <si>
    <t>ИПС 6000-220/220В-30А-3U-23-R</t>
  </si>
  <si>
    <t>Преобразователь (выпрямитель) 1ф  220В/220В-30А состоит из 2 модулей  220В/220В 15Ав корпусе 19"  3U  и  УКУ</t>
  </si>
  <si>
    <t>ИПС 3000-220/220В-15А-23-R</t>
  </si>
  <si>
    <t>Преобразователь (выпрямитель) 1ф 220В/220В-15А  состоит из 1 модуля 220В/220В 15А в напольном корпусе и УКУ</t>
  </si>
  <si>
    <t>ИПС 6000-220/220В-30А-23-R</t>
  </si>
  <si>
    <t>Регулируемый преобразователь   1ф 220В/220В-30А состоит из 2 модулей  220В/220В 15А  в напольном корпусе  и УКУ</t>
  </si>
  <si>
    <t>ИПС 9000-220/220В-45А-23-R</t>
  </si>
  <si>
    <t>Регулируемый преобразователь 1ф  220В/220В-45А состоит из 3 модулей  220В/220В 15А в напольном корпусе и УКУ</t>
  </si>
  <si>
    <t>БПС 3000-220/220В-15А-23-R</t>
  </si>
  <si>
    <t>Модуль преобразователя напряжения (выпрямитель) 1ф 220В/220В 15А с диапазоном регулирования  тока  и  напряжения  0-15А; 0-250В</t>
  </si>
  <si>
    <t>ИПС 3000-220/500В-7,5А-3U-23-R</t>
  </si>
  <si>
    <t>Преобразователь  (выпрямитель) 1ф 220В/500В-7,5А состоит из 1модуля  220В/500В 7,5А  в корпусе 19" 3U и УКУ</t>
  </si>
  <si>
    <t>ИПС 6000-220/500В-15А-3U-23-R</t>
  </si>
  <si>
    <t>Преобразователь (выпрямитель) 1ф  220В/500В-15А состоит из 2 модулей  220В/500В 7,5Ав корпусе 19"  3U  и  УКУ</t>
  </si>
  <si>
    <t>ИПС 3000-220/500В-7,5А-23-R</t>
  </si>
  <si>
    <t>Преобразователь (выпрямитель) 1ф 220В/500В-7,5А  состоит из 1 модуля 220В/500В 7,5А в напольном корпусе и УКУ</t>
  </si>
  <si>
    <t>ИПС 6000-220/500В-15А-23-R</t>
  </si>
  <si>
    <t>Регулируемый преобразователь   1ф 220В/500В-15А состоит из 2 модулей  220В/500В 7,5А  в напольном корпусе  и УКУ</t>
  </si>
  <si>
    <t>ИПС 9000-220/500В-22,5А-23-R</t>
  </si>
  <si>
    <t>Регулируемый преобразователь 1ф  220В/500В-22,5А состоит из 3 модулей  220В/500В 7,5А в напольном корпусе и УКУ</t>
  </si>
  <si>
    <t>БПС 3000-220/500В-7,5А-23-R</t>
  </si>
  <si>
    <t>Модуль преобразователя напряжения (выпрямитель) 1ф 220В/500В 7,5А с диапазоном регулирования  тока  и  напряжения  0-7,5А; 0-500В</t>
  </si>
  <si>
    <t>ИПС 3000-220/1000В-3,5А-3U-23-R</t>
  </si>
  <si>
    <t>Преобразователь  (выпрямитель) 1ф 220В/1000В-3,5А состоит из 1модуля  220В/1000В 3,5А  в корпусе 19" 3U и УКУ</t>
  </si>
  <si>
    <t>ИПС 6000-220/1000В-7А-3U-23-R</t>
  </si>
  <si>
    <t>Преобразователь (выпрямитель) 1ф  220В/1000В-7А состоит из 2 модулей  220В/1000В 3,5Ав корпусе 19"  3U  и  УКУ</t>
  </si>
  <si>
    <t>ИПС 3000-220/1000В-3,5А-23-R</t>
  </si>
  <si>
    <t>Преобразователь (выпрямитель) 1ф 220В/1000В-3,5А  состоит из 1 модуля 220В/1000В 3,5А в напольном корпусе и УКУ</t>
  </si>
  <si>
    <t>ИПС 6000-220/1000В-7А-23-R</t>
  </si>
  <si>
    <t>Регулируемый преобразователь   1ф 220В/1000В-7А состоит из 2 модулей  220В/1000В 3,5А  в напольном корпусе  и УКУ</t>
  </si>
  <si>
    <t>ИПС 9000-220/1000В-10,5А-23-R</t>
  </si>
  <si>
    <t>Регулируемый преобразователь 1ф  220В/1000В-10,5А состоит из 3 модулей  220В/1000В 3,5А в напольном корпусе и УКУ</t>
  </si>
  <si>
    <t>БПС 3000-220/1000В-3,5А-23-R</t>
  </si>
  <si>
    <t>Модуль преобразователя напряжения (выпрямитель) 1ф 220В/1000В 3,5А с диапазоном регулирования  тока  и  напряжения  0-3,5А; 0-1000В</t>
  </si>
  <si>
    <t>Конвертеры «ФОРПОСТ» — преобразователи  постоянного напряжения с гальванической развязкой</t>
  </si>
  <si>
    <t>3.1.</t>
  </si>
  <si>
    <t>Конвертеры  -  выпрямители  с  универсальным  входом 220В АС, 220В  DC,    с охлаждением внутренним вентилятором,</t>
  </si>
  <si>
    <t>3. Конверторы</t>
  </si>
  <si>
    <t>с возможностью параллельной  работы</t>
  </si>
  <si>
    <t>3.1. Конвертеры-выпрямители с универсальным входом 220В АС, 220В DC, с охлаждением внутренним вентилятором</t>
  </si>
  <si>
    <t>24B</t>
  </si>
  <si>
    <t>DC(AC)/DC 300-220/24B-10A-1U</t>
  </si>
  <si>
    <t>Преобразователь напряжения =220(~220В)/24В-10А, 1U с развязывающим диодом для параллельной работы</t>
  </si>
  <si>
    <t>DC(AC)/DC 1000-220/24B-25A-2U</t>
  </si>
  <si>
    <t>Преобразователь напряжения =220(~220В)/24В-25А, 2U, с развязывающим диодом для параллельной работы</t>
  </si>
  <si>
    <t>DC(AC)/DC 1200-220/24B-35A-2U</t>
  </si>
  <si>
    <t>Преобразователь напряжения =220(~220В)/24В-35А, 2U,с развязывающим диодом для параллельной работы</t>
  </si>
  <si>
    <t xml:space="preserve">DC(AC)/DC 1500-220/24В-50А-2U  </t>
  </si>
  <si>
    <t>Преобразователь напряжения =220(~220В)/24В-50А,2U,с развязывающим диодом для параллельной работы</t>
  </si>
  <si>
    <t>3.2.  Конвертеры с универсальным входом 110В АС, 110В DC, с возможностью параллельной  работы</t>
  </si>
  <si>
    <t xml:space="preserve">DC(AC)/DC 2000-220/24В-70А-2U  </t>
  </si>
  <si>
    <t>Преобразователь напряжения =220(~220В)/24В-70А,2U, с развязывающим диодом для параллельной работы</t>
  </si>
  <si>
    <t>48B</t>
  </si>
  <si>
    <t xml:space="preserve">DC(AC)/DC 300-220/48B-5A-1U  </t>
  </si>
  <si>
    <t>Преобразователь напряжения =220(~220В)/48(60)В-5А,250Вт 1U, с развязывающим диодом для параллельной работы</t>
  </si>
  <si>
    <t xml:space="preserve">DC(AC)/DC 950-220/48B-12A-2U  </t>
  </si>
  <si>
    <t>Преобразователь напряжения =220(~220В)/48(60)В-12А,950Вт 2U,с развязывающим диодом для параллельной работы</t>
  </si>
  <si>
    <t xml:space="preserve">DC(AC)/DC 1200-220/48В-25А-2U  </t>
  </si>
  <si>
    <t>Преобразователь напряжения =220(~220В)/48В-25А,2U,с развязывающим диодом для параллельной работы</t>
  </si>
  <si>
    <t xml:space="preserve">DC(AC)/DC 1500-220/48В-30А-2U  </t>
  </si>
  <si>
    <t>Преобразователь напряжения =220(~220В)/48В-30А,2Uс развязывающим диодом для параллельной работы</t>
  </si>
  <si>
    <t>3.3. Конвертеры с естественным охлаждением с универсальным входом 220В АС,  220В DC, с возможностью параллельной  работы.</t>
  </si>
  <si>
    <t xml:space="preserve">DC(AC)/DC 2000-220/48В-40А-2U  </t>
  </si>
  <si>
    <t>Преобразователь напряжения=220( ~220В)/48В-40А,2U ,с развязывающим диодом для параллельной работы</t>
  </si>
  <si>
    <t>3.4. Конвертеры с входным напряжением 24, 48, 60В DC в корпусе 19" 1U</t>
  </si>
  <si>
    <t>60B</t>
  </si>
  <si>
    <t xml:space="preserve">DC(AC)/DC 300-220/60B-5A-1U  </t>
  </si>
  <si>
    <t>Преобразователь напряжения =220(~220В)/60В-5А,  1U, с развязывающим диодом для параллельной работы</t>
  </si>
  <si>
    <t xml:space="preserve">DC(AC)/DC 950-220/60B-12A-2U  </t>
  </si>
  <si>
    <t>Преобразователь напряжения =220(~220В)/48(60)В-12А, 2U,с развязывающим диодом для параллельной работы</t>
  </si>
  <si>
    <t xml:space="preserve">DC(AC)/DC 1200-220/60B-20A-2U  </t>
  </si>
  <si>
    <t>Преобразователь напряжения =220( ~220В)/60В-20А,2U,с развязывающим диодом для параллельной работы</t>
  </si>
  <si>
    <t xml:space="preserve">3.5. Модульные конвертеры с входным напряжением  220 В DC в корпусе 19"   </t>
  </si>
  <si>
    <t>DC(AC)/DC 1500-220/60В-30А-2U</t>
  </si>
  <si>
    <t>Преобразователь напряжения =220(~220В)/60В-30А,2U, с развязывающим диодом для параллельной работы</t>
  </si>
  <si>
    <t xml:space="preserve">3.6. Модульные конвертеры с входным напряжением  24, 48, 60, 110, 500В DC в корпусе 19"    </t>
  </si>
  <si>
    <t xml:space="preserve">DC(AC)/DC 2000-220/60В-40А-2U  </t>
  </si>
  <si>
    <t>Преобразователь напряжения  =220(~220В)/60В-40А,2U, с развязывающим диодом для параллельной работы</t>
  </si>
  <si>
    <t xml:space="preserve">DC(AC)/DC 300-220/110В-4А-1U  </t>
  </si>
  <si>
    <t>Преобразователь напряжения =220(~220В)/110В-4А,1U, с развязывающим диодом для параллельной работы</t>
  </si>
  <si>
    <t>DC(AC)/DC 1000-220/110B-10A-2U</t>
  </si>
  <si>
    <t>Преобразователь напряжения =220(~220В)/110В-10А,2U, с развязывающим диодом для параллельной работы</t>
  </si>
  <si>
    <t>DC(AC)/DC 1500-220/110В-15А-2U</t>
  </si>
  <si>
    <t>Преобразователь напряжения =220(~220В)/110В-15А,2U,  с развязывающим диодом для параллельной работы</t>
  </si>
  <si>
    <t>DC(AC)/DC 2000-220/110В-20А-2U</t>
  </si>
  <si>
    <t>Преобразователь напряжения  =220(~220В)/110В-20А,2U, с развязывающим диодом для параллельной работы</t>
  </si>
  <si>
    <t xml:space="preserve">DC(AC)/DC 300-220/220В-2А-1U  </t>
  </si>
  <si>
    <t>Преобразователь напряжения =220(~220В)/220В-2А, 1U,с развязывающим диодом для параллельной работы</t>
  </si>
  <si>
    <t xml:space="preserve">DC(AC)/DC 1000-220/220B-5A-2U  </t>
  </si>
  <si>
    <t>Преобразователь напряжения=220( ~220В)/220В-5А,2U с развязывающим диодом для параллельной работы</t>
  </si>
  <si>
    <t>DC(AC)/DC 1500-220/220В-7А-2U</t>
  </si>
  <si>
    <t>Преобразователь напряжения =220(~220В)/220В-7А,2U с развязывающим диодом для параллельной работы</t>
  </si>
  <si>
    <t>DC(AC)/DC 2000-220/220В-10А-2U</t>
  </si>
  <si>
    <t>Преобразователь напряжения =220(~220В)/220В-10А,2U, с развязывающим диодом для параллельной работы</t>
  </si>
  <si>
    <t>DC(AC)/DC 1000-220/220B-5A-2U-С</t>
  </si>
  <si>
    <r>
      <rPr>
        <sz val="8"/>
        <color rgb="FF000000"/>
        <rFont val="Times New Roman"/>
        <family val="1"/>
        <charset val="204"/>
      </rPr>
      <t>Преобразователь напряжения ~220В/220В-5А,2U с разв. диодом и</t>
    </r>
    <r>
      <rPr>
        <sz val="11"/>
        <color theme="1"/>
        <rFont val="Calibri"/>
        <family val="2"/>
        <charset val="204"/>
        <scheme val="minor"/>
      </rPr>
      <t xml:space="preserve"> встроенным на выходе блоком конденсаторов 1980 мкФ**</t>
    </r>
  </si>
  <si>
    <t>DC(AC)/DC  2000-220/220B-10A-2U-С</t>
  </si>
  <si>
    <r>
      <rPr>
        <sz val="8"/>
        <color rgb="FF000000"/>
        <rFont val="Times New Roman"/>
        <family val="1"/>
        <charset val="204"/>
      </rPr>
      <t>Преобразователь напряжения ~220В/220В-10А,2U с разв. диодом и</t>
    </r>
    <r>
      <rPr>
        <sz val="11"/>
        <color theme="1"/>
        <rFont val="Calibri"/>
        <family val="2"/>
        <charset val="204"/>
        <scheme val="minor"/>
      </rPr>
      <t xml:space="preserve"> встроенным на выходе блоком конденсаторов 1980 мкФ**</t>
    </r>
  </si>
  <si>
    <t>**   встроенный   блок конденсаторов 1980 мкФ предназначен для обеспечения тока КЗ, достаточного для отключения автоматического выключателя</t>
  </si>
  <si>
    <t xml:space="preserve"> с характеристикой С  и током до 16А</t>
  </si>
  <si>
    <t>3.2. Конвертеры   с универсальным входом 110В АС ,  110В  DC, с возможностью параллельной  работы.</t>
  </si>
  <si>
    <t>DC(AC)/DC 300-110/24B-10A-1U</t>
  </si>
  <si>
    <t>Преобразователь напряжения =110(~110В)/24В-10А, 1U с развязывающим диодом для паралельной работы</t>
  </si>
  <si>
    <t>DC(AC)/DC 1200-110/24B-35A-2U</t>
  </si>
  <si>
    <t>Преобразователь напряжения =110(~110В)/24В-35А, 2U,с развязывающим диодом для паралельной работы</t>
  </si>
  <si>
    <t xml:space="preserve">DC(AC)/DC 300-110/48B-5A-1U  </t>
  </si>
  <si>
    <t>Преобразователь напряжения =110(~110В)/48(60)В-5А,250Вт 1U, с развязывающим диодом для паралельной работы</t>
  </si>
  <si>
    <t xml:space="preserve">DC(AC)/DC 1200-110/48В-25А-2U  </t>
  </si>
  <si>
    <t>Преобразователь напряжения =110(~110В)/48В-25А,2U,с развязывающим диодом для паралельной работы</t>
  </si>
  <si>
    <t xml:space="preserve">DC(AC)/DC 300-110/60B-5A-1U  </t>
  </si>
  <si>
    <t xml:space="preserve">DC(AC)/DC 1200-110/60В-25А-2U  </t>
  </si>
  <si>
    <t>Преобразователь напряжения =110(~110В)/60В-25А,2U,с развязывающим диодом для паралельной работы</t>
  </si>
  <si>
    <t xml:space="preserve">DC(AC)/DC 300-110/110В-4А-1U  </t>
  </si>
  <si>
    <t>Преобразователь напряжения =110(~110В)/110В-4А,1U, с развязывающим диодом для параллельной работы</t>
  </si>
  <si>
    <t>DC(AC)/DC 1000-110/110B-10A-2U</t>
  </si>
  <si>
    <t>Преобразователь напряжения =110(~110В)/110В-10А,2U, с развязывающим диодом для параллельной работы</t>
  </si>
  <si>
    <t xml:space="preserve">DC(AC)/DC 300-110/220В-2А-1U  </t>
  </si>
  <si>
    <t>Преобразователь напряжения =110(~110В)/220В-2А, 1U,с развязывающим диодом для параллельной работы</t>
  </si>
  <si>
    <t xml:space="preserve">DC(AC)/DC 1000-110/220B-5A-2U  </t>
  </si>
  <si>
    <t>Преобразователь напряжения=220( ~110В)/110В-5А,2U с развязывающим диодом для параллельной работы</t>
  </si>
  <si>
    <t>3.3.</t>
  </si>
  <si>
    <t>Конвертеры   с естественным охлаждением с универсальным входом 220В АС ,  220В  DC, с возможностью параллельной  работы.</t>
  </si>
  <si>
    <t>Преобразователь напряжения ~220В(220B DC)/24В-10А, 1U c расширенным диапазоном входного напряжения</t>
  </si>
  <si>
    <t xml:space="preserve"> 187-370 DC, 140-264 АС.с естественным охлаждением и развязывающим диодом для паралл.работы</t>
  </si>
  <si>
    <t>Преобразователь напряжения ~220В(220B DC)/48(60)В,5А, 1U c расширенным диапазоном входного напряжения</t>
  </si>
  <si>
    <t xml:space="preserve"> 187-370 DC, 140-264 АС   с естественным охлаждением и развязывающим диодом для паралл.работы</t>
  </si>
  <si>
    <t>Преобразователь напряжения ~220В(220B DC)/60(48)В,5А, 1U c расширенным диапазоном входного напряжения</t>
  </si>
  <si>
    <t xml:space="preserve"> 187-370 DC, 140-264АС   с естественным охлаждением и развязывающим диодом для паралл.работы</t>
  </si>
  <si>
    <t>Преобразователь напряжения ~220В(220B DC)/110В-4А, 1U c расширенным диапазоном входного напряжения</t>
  </si>
  <si>
    <t xml:space="preserve"> 187-370   DC, 140-264  АС  с естественным охлаждением и развязывающим диодом для паралл.работы</t>
  </si>
  <si>
    <t>Преобразователь напряжения ~220В(220B DC)/220В-2А, 1U c расширенным диапазоном входного напряжения</t>
  </si>
  <si>
    <t xml:space="preserve"> 187-370 DC, 140-264   АС    с естественным охлаждением и развязывающим диодом для паралл.работы</t>
  </si>
  <si>
    <t>Преобразователь напряжения ~220В(220B DC)/24В-15А, c универсальным (DC(AC)) входом,</t>
  </si>
  <si>
    <t>3.4.</t>
  </si>
  <si>
    <t xml:space="preserve"> Конвертеры  с входным напряжением 24, 48, 60В DC  в корпусе 19"   1U</t>
  </si>
  <si>
    <t>DC/DC-24/12B-20A -1U</t>
  </si>
  <si>
    <t>Преобразователь напряжения =24В/ 12В 20A ,1U</t>
  </si>
  <si>
    <t>DC/DC-24/48B-10A -1U</t>
  </si>
  <si>
    <t>Преобразователь напряжения =24В/ 48В 10A ,1U</t>
  </si>
  <si>
    <t>DC/DC-24/60B-5A -1U</t>
  </si>
  <si>
    <t>Преобразователь напряжения =24В/ 60В 5A ,1U</t>
  </si>
  <si>
    <t>DC/DC-48/12B-20A -1U</t>
  </si>
  <si>
    <t>Преобразователь напряжения =48В/ 12В 20A ,1U</t>
  </si>
  <si>
    <t>DC/DC-48/24B-20A -1U</t>
  </si>
  <si>
    <t>Преобразователь напряжения =48В/ 24В 20A ,1U</t>
  </si>
  <si>
    <t>DC/DC-48/60B-10A -1U</t>
  </si>
  <si>
    <t>Преобразователь напряжения =48В/ 60В 10A ,1U</t>
  </si>
  <si>
    <t>DC/DC-60/12B-20A -1U</t>
  </si>
  <si>
    <t>Преобразователь напряжения =60В/ 12В 20A ,1U</t>
  </si>
  <si>
    <t>DC/DC-60/24B-20A -1U</t>
  </si>
  <si>
    <t>Преобразователь напряжения =60В/ 24В 20A ,1U</t>
  </si>
  <si>
    <t>DC/DC-60/48B-10A -1U</t>
  </si>
  <si>
    <t>Преобразователь напряжения =60В/ 48В 10A ,1U</t>
  </si>
  <si>
    <t>3.5.</t>
  </si>
  <si>
    <t xml:space="preserve"> Модульные конвертеры  с входным напряжением  220 В   DC      в корпусе 19"   </t>
  </si>
  <si>
    <t>УКУ 207.11-I 14</t>
  </si>
  <si>
    <t xml:space="preserve">Контроллер  для установки в корпус DC/DC 9000-3U или DC/DC 15000-3U вместо третьего модуля  </t>
  </si>
  <si>
    <t>RS485(ModBUS), LAN(SNMP). Вход 80-290 В DC</t>
  </si>
  <si>
    <t>УКУ 207.11 D</t>
  </si>
  <si>
    <t>УКУ выносной для установки на дверь УКУ207.11, RS485(ModBUS), LAN(SNMP)</t>
  </si>
  <si>
    <r>
      <t>Корзина DC/DC 9000-220/220-</t>
    </r>
    <r>
      <rPr>
        <sz val="8"/>
        <color theme="1"/>
        <rFont val="Times New Roman"/>
        <family val="1"/>
        <charset val="204"/>
      </rPr>
      <t>45</t>
    </r>
    <r>
      <rPr>
        <sz val="8"/>
        <color rgb="FF000000"/>
        <rFont val="Times New Roman"/>
        <family val="1"/>
        <charset val="204"/>
      </rPr>
      <t>А- 0/3-3U-23</t>
    </r>
  </si>
  <si>
    <t>Корзина  для установки до 3 выпрямителей БПС 3000-220/220В-15А-23</t>
  </si>
  <si>
    <r>
      <t>Корзина DC/DC 9000-220/220-</t>
    </r>
    <r>
      <rPr>
        <sz val="8"/>
        <color theme="1"/>
        <rFont val="Times New Roman"/>
        <family val="1"/>
        <charset val="204"/>
      </rPr>
      <t>45</t>
    </r>
    <r>
      <rPr>
        <sz val="8"/>
        <color rgb="FF000000"/>
        <rFont val="Times New Roman"/>
        <family val="1"/>
        <charset val="204"/>
      </rPr>
      <t>А- 0/3-3U-D-23</t>
    </r>
  </si>
  <si>
    <t>Корзина с разделительным диодом на выходе для установки до 3 выпрямителей БПС 3000-220/220В-15А-14</t>
  </si>
  <si>
    <r>
      <t>Корзина DC/DC 15000-220/220-</t>
    </r>
    <r>
      <rPr>
        <sz val="8"/>
        <color theme="1"/>
        <rFont val="Times New Roman"/>
        <family val="1"/>
        <charset val="204"/>
      </rPr>
      <t>60</t>
    </r>
    <r>
      <rPr>
        <sz val="8"/>
        <color rgb="FF000000"/>
        <rFont val="Times New Roman"/>
        <family val="1"/>
        <charset val="204"/>
      </rPr>
      <t>А- 0/3-3U-23</t>
    </r>
  </si>
  <si>
    <t>Корзина  для установки до 3 конверторов DC/DC 5000-220/220В-20А-14</t>
  </si>
  <si>
    <r>
      <t>Корз/ DC/DC 15000-220/220-</t>
    </r>
    <r>
      <rPr>
        <sz val="8"/>
        <color theme="1"/>
        <rFont val="Times New Roman"/>
        <family val="1"/>
        <charset val="204"/>
      </rPr>
      <t>60</t>
    </r>
    <r>
      <rPr>
        <sz val="8"/>
        <color rgb="FF000000"/>
        <rFont val="Times New Roman"/>
        <family val="1"/>
        <charset val="204"/>
      </rPr>
      <t>А- 0/3-3U-D-23</t>
    </r>
  </si>
  <si>
    <t>Корзина с разделительным диодом на выходе для  3 конверторов DC/DC 5000-220/220В-20А-23,</t>
  </si>
  <si>
    <t>БПС 3000-220/220В-15А-23</t>
  </si>
  <si>
    <t xml:space="preserve">Выпрямитель с универсальным входом DC(АС) 220В и выходом DC 220В 15А. </t>
  </si>
  <si>
    <t>DC/DC 5000-220/220В-20А-23</t>
  </si>
  <si>
    <t>Конвертер с гальванической развязкой и внутренним  вентилятором  Вход 176-280В, выход 220В-20А. Для устновки в корзину 3U</t>
  </si>
  <si>
    <t>3.6.</t>
  </si>
  <si>
    <t xml:space="preserve"> Модульные конвертеры  с входным напряжением  24, 48, 60, 110, 500 В   DC      в корпусе 19"   </t>
  </si>
  <si>
    <t>По  запросу мы  можем   изготовить  модульные  конвертеры с   различными входными (24, 36, 48, 60, 110, 150, 300,500 В),</t>
  </si>
  <si>
    <t>и выходными (24, 36,48,60,110,150,300,500 В)  напряжениями, мощностью  от  2,5  до  30 кВт</t>
  </si>
  <si>
    <t>Конвертеры  имеют гальваническую  развязку  между  входом  и  выходом.  Контроллером можно устанавливать  различное  выходное  напряжение,</t>
  </si>
  <si>
    <t>контроллер  позволяет обеспечить  мониторинг параметров  по  RS-485  или   LAN</t>
  </si>
  <si>
    <t>Инверторы  "ФОРПОСТ"</t>
  </si>
  <si>
    <t xml:space="preserve">4.1. Инверторы  "ФОРПОСТ", 2U , с возможностью параллельной работы, со встроенным быстродействующим (15мс) симисторным байпасом  </t>
  </si>
  <si>
    <t>4. Инверторы</t>
  </si>
  <si>
    <t>DC/AC-24/220B-1000BA-2U ВР</t>
  </si>
  <si>
    <t>Преобразование постоянного напряжения 20-40В в переменное 220В.50Гц  1000ВА 700Вт со встроенным симисторным  байпасом</t>
  </si>
  <si>
    <t>4.1. Инверторы  "ФОРПОСТ", 2U</t>
  </si>
  <si>
    <t>DC/AC-24/220B-1500BA-2U ВР</t>
  </si>
  <si>
    <t>Преобразование постоянного напряжения 20-40В в переменное 220В.50Гц 1500ВА 1000Вт со встроенным симисторным  байпасом</t>
  </si>
  <si>
    <t xml:space="preserve">4.2.  Модульные инверторы "ФОРПОСТ" серии 2500-3U-23 </t>
  </si>
  <si>
    <t>DC/AC-48(60)/220B-1000BA-2U ВР</t>
  </si>
  <si>
    <t>Преобразование постоянного напряжения 40-72В в переменное 220В.50Гц 1000ВА  700Вт со встроенным симисторным  байпасом</t>
  </si>
  <si>
    <t xml:space="preserve">4.3. Модульные инверторы "ФОРПОСТ" серии 4000-3U-23 </t>
  </si>
  <si>
    <t>DC/AC-48(60)/220B-1500BA-2U BP</t>
  </si>
  <si>
    <t>Преобразование постоянного напряжения 40-72В в переменное 220В.50Гц 1500ВА, 1000Вт  со встроенным симисторным  байпасом</t>
  </si>
  <si>
    <t>4.4. Однофазные статические (тиристорные) байпасы,  19", 2U и 3U</t>
  </si>
  <si>
    <t>DC/AC-48(60)/220B-3000BA-2U BP</t>
  </si>
  <si>
    <t>Преобразование постоянного напряжения 40-72В в перем. 220В.50Гц 3000ВА, 2000Вт со встроенным симисторным байпасом</t>
  </si>
  <si>
    <t>4.5. Трехфазные статические (тиристорные) байпасы,  19", 2U и 3U</t>
  </si>
  <si>
    <t>DC/AC-110/220B-1500BA-2U BP</t>
  </si>
  <si>
    <t>Преобразование постоянного напряжения 80-130В в переменное 220В.50Гц 1500ВА, 1000Вт со встроенным симисторным  байпасом</t>
  </si>
  <si>
    <t>4.6. Устройство индикации и мониторинга (УКУ)</t>
  </si>
  <si>
    <t>DC/AC-110/220B-3000BA-2U BP</t>
  </si>
  <si>
    <t>Преобразование постоянного напряжения 80-130В в перем. 220В.50Гц 3000ВА,2000Вт со встроенным симисторным  байпасом</t>
  </si>
  <si>
    <t>4.7. Устройство индикации и мониторинга (УКУ) с AC+DC входом</t>
  </si>
  <si>
    <t>DC/AC-220/220B-700BA-2U ВР</t>
  </si>
  <si>
    <t>Преобразование постоянного напряжения 180-260В в перем. 220В.50Гц 700ВА,500Вт со встроенным симисторным  байпасом</t>
  </si>
  <si>
    <t>DC/AC-220/220B-1000BA-2U ВР</t>
  </si>
  <si>
    <t>Преобразование постоянного напряжения 180-260В в перем. 220В.50Гц 1000ВА,700Вт со встроенным симисторным  байпасом</t>
  </si>
  <si>
    <t>DC/AC-220/220B-1500BA-2U ВР</t>
  </si>
  <si>
    <t>Преобразование постоянного напряжения 180-260В в переменное 220В.50Гц  1500ВА 1000Вт со встроенным симисторным  байпасом</t>
  </si>
  <si>
    <t>DC/AC-220/220B-3000BA-2U ВР</t>
  </si>
  <si>
    <t>Преобразование постоянного напряжения 180-260В в перем. 220В.50Гц  3000ВА 2000Вт со встроенным симисторным  байпасом</t>
  </si>
  <si>
    <t>4.2. Модульные инверторы "ФОРПОСТ" серии 2500-3U-23 ( Новая версия)  , с входом DC, для установки в корпус 3U до 3шт и сборки однофазных и трехфазных систем</t>
  </si>
  <si>
    <t>до 60кВт(75кВа) . При  наличии однофазной  или  трехфазной  сети  АС,  с данными  инверторами  можно  использовать однофазные и трехфазные байпасы.</t>
  </si>
  <si>
    <t>DC/AC-24/220B-1500BA-3U-23-23</t>
  </si>
  <si>
    <t>Преобразование постоянного напряжения 20-40В в переменное 220В.50Гц 1500ВА, 1000Вт</t>
  </si>
  <si>
    <t>DC/AC-48(60)/220B-2500BA-3U-23</t>
  </si>
  <si>
    <t>Преобразование постоянного напряжения 40-72В в перем. 220 В.50 Гц 2500 ВА, 2000 Вт</t>
  </si>
  <si>
    <t>DC/AC-110/220B-2500BA-3U-23</t>
  </si>
  <si>
    <t>Преобразование постоянного напряжения 80-130 В в перем. 220В.50Гц  2500ВА 2000Вт</t>
  </si>
  <si>
    <t>DC/AC-150/220B-2500BA-3U-23</t>
  </si>
  <si>
    <t>Преобразование постоянного напряжения 90-160 В в перем. 220В.50Гц  2500ВА 2000Вт</t>
  </si>
  <si>
    <t>DC/AC-220/220B-2500BA-3U-23</t>
  </si>
  <si>
    <t>Преобразование постоянного напряжения 170-260В в перем. 220В.50Гц  2500ВА 2000Вт</t>
  </si>
  <si>
    <t>Корпус DC/AC-7500-24-48(60) 3U-23</t>
  </si>
  <si>
    <t>Корпус для установки до 3х инверторов с входным напряжением  24В или 48(60)В</t>
  </si>
  <si>
    <t>Корпус DC/AC-7500-110- 3U-23</t>
  </si>
  <si>
    <t>Корпус для установки до 3х инверторов с входным напряжением  110В или  150 В</t>
  </si>
  <si>
    <t>Корпус DC/AC-7500-220 3U-23</t>
  </si>
  <si>
    <t>Корпус для установки до 3х инверторов с входным напряжением  220В 2500ВА 2000Вт</t>
  </si>
  <si>
    <t>4.3. Модульные инверторы "ФОРПОСТ" серии 4000-3U-23 ( Новая версия)  , с входом DC, для установки в корпус 3U до 3шт и сборки однофазных и трехфазных систем</t>
  </si>
  <si>
    <t>до 90 кВт(120кВа) При  наличии однофазной  или  трехфазной  сети  АС,  с данными  инверторами  можно  использовать однофазные и трехфазные байпасы.</t>
  </si>
  <si>
    <t>DC/AC-48(60)/220B-4000BA-3U-23</t>
  </si>
  <si>
    <t>Преобразование постоянного напряжения 40-72В в перем. 220В.50Гц  4000ВА 3000Вт</t>
  </si>
  <si>
    <t>DC/AC-110/220B-4000BA-3U-23</t>
  </si>
  <si>
    <t>Преобразование постоянного напряжения 80-130В в перем. 220В.50Гц  4000ВА 3000Вт</t>
  </si>
  <si>
    <t>DC/AC-150/220B-4000BA-3U-23</t>
  </si>
  <si>
    <t>Преобразование постоянного напряжения 90-160В в перем. 220В.50Гц  4000ВА 3000Вт</t>
  </si>
  <si>
    <t>DC/AC-220/220B-4000BA-3U-23</t>
  </si>
  <si>
    <t>Преобразование постоянного напряжения 170-260В в перем. 220В.50Гц  4000ВА 3000Вт</t>
  </si>
  <si>
    <t>Корпус DC/AC-12000-48(60) 3U-23</t>
  </si>
  <si>
    <t>Корпус для установки до 3х инверторов с входным напряжением  48(60)В 4000ВА 3000Вт</t>
  </si>
  <si>
    <t>Корпус DC/AC-12000-110 3U-23</t>
  </si>
  <si>
    <t>Корпус для установки до 3х инверторов с входным напряжением  110В или 150В 4000ВА 3000Вт</t>
  </si>
  <si>
    <t>Корпус DC/AC-12000-220 3U-23</t>
  </si>
  <si>
    <t>Корпус для установки до 3х инверторов с входным напряжением  220В 4000ВА 3000Вт</t>
  </si>
  <si>
    <t>4.4. Однофазные статические (тиристорные) байпасы,  19", 2U и 3U , для подключения однофазной  нагрузки к  инверторным системам  и однофазной сети</t>
  </si>
  <si>
    <t>В байпасах  с корпусом  высотой 3U предусмотрено место для установки устройства контроля и мониторинга УКУ.</t>
  </si>
  <si>
    <t>BP-24/220B-10000BA-2U</t>
  </si>
  <si>
    <t>Тиристорный быстродействующий байпас  для параллельного  включения до  6 инверторов  1500ВА  с входным напряжением 24В</t>
  </si>
  <si>
    <t>BP-24/220B-20000BA-3U</t>
  </si>
  <si>
    <t>Тиристорный быстродействующий байпас  для параллельного  включения до  12 инверторов  1500ВА  с входным напряжением 24В</t>
  </si>
  <si>
    <t>BP-48(60)/220B-10000BA-2U</t>
  </si>
  <si>
    <t>Тиристорный быстродействующий байпас для параллельного  включения до 3х инверторов 3000ВА с входным напряжением 48(60)В</t>
  </si>
  <si>
    <t xml:space="preserve"> или 4х инверторов 2500ВА.</t>
  </si>
  <si>
    <t>BP-48(60)/220B-10000BA-3U</t>
  </si>
  <si>
    <t xml:space="preserve"> или 4х инверторов 2500ВА. Предусмотрено  место  под  установку устройства контроля и мониторинга УКУ 207.14 LAN</t>
  </si>
  <si>
    <t>BP-48(60)/220B-20000BA-3U</t>
  </si>
  <si>
    <t>Тиристорный быстродействующий байпас для параллельного  включения до 6 инверторов 3000ВА с входным напряжением 48(60)В</t>
  </si>
  <si>
    <t xml:space="preserve"> Или 8 инверторов 2500ВА. Предусмотрено  место  под  установку устройства контроля и мониторинга УКУ 207.14 LAN</t>
  </si>
  <si>
    <t>BP-48(60)/220B-45000BA-3U</t>
  </si>
  <si>
    <t>Тиристорный быстродействующий байпас  для параллельного  включения до  15 инверторов 3000 ВА  с входным напряжением 48(60)В</t>
  </si>
  <si>
    <t xml:space="preserve"> Или 18  инверторов 2500ВА. Предусмотрено  место  под  установку устройства контроля и мониторинга УКУ 207.14 LAN</t>
  </si>
  <si>
    <t>BP-110/220B-10000BA-2U</t>
  </si>
  <si>
    <t>Тиристорный быстродействующий байпас для параллельного  включения до 3х инверторов 3000ВА с входным напряжением 110 В</t>
  </si>
  <si>
    <t>BP-110/220B-10000BA-3U</t>
  </si>
  <si>
    <t xml:space="preserve"> или 4х инверторов 2500ВА. Предусмотрено  место  под  установку устройства контроля и мониторинга УКУ 207.12 LAN</t>
  </si>
  <si>
    <t>BP-110/220B-20000BA-3U</t>
  </si>
  <si>
    <t>Тиристорный быстродействующий байпас для параллельного  включения до 6 инверторов 3000ВА с входным напряжением 110 В</t>
  </si>
  <si>
    <t xml:space="preserve"> Или 8 инверторов 2500ВА. Предусмотрено  место  под  установку устройства контроля и мониторинга УКУ 207.12 LAN</t>
  </si>
  <si>
    <t>BP-110/220B-45000BA-3U</t>
  </si>
  <si>
    <t>Тиристорный быстродействующий байпас  для параллельного  включения до  15 инверторов 3000 ВА  с входным напряжением 110 В</t>
  </si>
  <si>
    <t xml:space="preserve"> Или 18  инверторов 2500ВА. Предусмотрено  место  под  установку устройства контроля и мониторинга УКУ 207.12 LAN</t>
  </si>
  <si>
    <t>BP-220/220B-10000BA-2U</t>
  </si>
  <si>
    <t>Тиристорный быстродействующий байпас для параллельного  включения до 3х инверторов 3000ВА с входным напряжением 220 В</t>
  </si>
  <si>
    <t>BP-220/220B-10000BA-3U</t>
  </si>
  <si>
    <t>BP-220/220B-20000BA-3U</t>
  </si>
  <si>
    <t>Тиристорный быстродействующий байпас для параллельного  включения до 6 инверторов 3000ВА с входным напряжением  220 В</t>
  </si>
  <si>
    <t>BP-220/220B-45000BA-3U</t>
  </si>
  <si>
    <t>Тиристорный быстродействующий байпас  для параллельного  включения до  15 инверторов 3000 ВА  с входным напряжением  220 В</t>
  </si>
  <si>
    <t xml:space="preserve"> 4.5. Трехфазные статические (тиристорные) байпасы,  19", 2U и 3U , для подключения   нагрузки к трехфазным  инверторным системам  и трехфазной  сети</t>
  </si>
  <si>
    <t>BP-24/380B-30000BA-3U</t>
  </si>
  <si>
    <t>Трехфазный тиристорный быстродействующий байпас  для   подключения  до  18 инверторов  1500ВА  с входным напряжением 24В</t>
  </si>
  <si>
    <t>(трехфазной инверторной  системы с мощностью  до  30000 ВА,  на  модулях  со  входом DC,  до  6 модулей  на  фазу.)</t>
  </si>
  <si>
    <t>BP-48(60)/380B-30000BA-3U</t>
  </si>
  <si>
    <t>Трехфазный тиристорный быстродействующий байпас для подключения до 12 инверторов 2500ВА с входным напряжением 48(60)В</t>
  </si>
  <si>
    <t>(трехфазной инверторной  системы с мощностью  до  30000 ВА,  на  модулях  со  входом DC,  до  4 модулей  на  фазу.)</t>
  </si>
  <si>
    <t>BP-48(60)/380B-75000BA-3U</t>
  </si>
  <si>
    <t>Трехфазный тиристорный быстродействующий байпас для подключения до 30 инверторов 2500ВА с входным напряжением 48(60)В</t>
  </si>
  <si>
    <t>(трехфазной инверторной  системы с мощностью  до  75000 ВА,  на  модулях  со  входом DC,  до  10 модулей  на  фазу.)</t>
  </si>
  <si>
    <t>BP-110/380B-30000BA-3U</t>
  </si>
  <si>
    <t>Трехфазный тиристорный быстродействующий байпас для подключения до 12 инверторов 2500ВА с входным напряжением 110 В</t>
  </si>
  <si>
    <t>BP-110/380B-75000BA-3U</t>
  </si>
  <si>
    <t>Трехфазный тиристорный быстродействующий байпас для подключения до 30 инверторов 2500ВА с входным напряжением 110 В</t>
  </si>
  <si>
    <t>BP-220/380B-30000BA-3U</t>
  </si>
  <si>
    <t>Трехфазный тиристорный быстродействующий байпас для подключения до 12 инверторов 2500ВА с входным напряжением 220 В</t>
  </si>
  <si>
    <t>BP-220/380B-75000BA-3U</t>
  </si>
  <si>
    <t>Трехфазный симисторный быстродействующий байпас для подключения до 30 инверторов 2500ВА с входным напряжением 220 В</t>
  </si>
  <si>
    <t>4.6.Устройство индикации и мониторинга по RS485(MOD BUS) и LAN(SNMP) байпасов и инверторов. Поставляются в 4х конструктивных исполнениях.</t>
  </si>
  <si>
    <t>Конструктивные исполнения: встраиваются в корпус однофазных байпасов 3U; устанавливаются в корпус инвертора 3U вместо одного из инверторных модулей (I);</t>
  </si>
  <si>
    <t xml:space="preserve"> в вырез в двери шкафа (D);в отдельном  корпусе высотой 3U (3U).</t>
  </si>
  <si>
    <t>УКУ 207.12 LAN-ВР</t>
  </si>
  <si>
    <t>Устройство индикации и мониторинга.  Устанавливается в  однофазные байпасы 3U  110 и 220 В  DC</t>
  </si>
  <si>
    <t>Напряжение  питания  85-260 В  DC</t>
  </si>
  <si>
    <t>УКУ 207.14 LAN-ВР</t>
  </si>
  <si>
    <t>Устройство индикации и мониторинга.  Устанавливается в  однофазные байпасы 3U  24 и 48(60) В  DC</t>
  </si>
  <si>
    <t>Напряжение  питания  20-75 В  DC</t>
  </si>
  <si>
    <t>УКУ 207.12 LAN-I</t>
  </si>
  <si>
    <t>Устройство индикации и мониторинга.  Устанавливается  в корпус инвертора 3U   110 и 220 В  DC</t>
  </si>
  <si>
    <t>УКУ 207.14 LAN-I</t>
  </si>
  <si>
    <t>Устройство индикации и мониторинга.  Устанавливается в корпус инвертора 3U   24 и 48(60) В  DC</t>
  </si>
  <si>
    <t>УКУ 207.12 LAN-D</t>
  </si>
  <si>
    <t>Устройство индикации и мониторинга.  Устанавливается на дверь шкафа инверторных систем   110 и 220 В  DC</t>
  </si>
  <si>
    <t>УКУ 207.14 LAN-D</t>
  </si>
  <si>
    <t>Устройство индикации и мониторинга.  Устанавливается на дверь шкафа инверторных систем   24 и 48(60) В  DC</t>
  </si>
  <si>
    <t>УКУ 207.12 LAN-3U</t>
  </si>
  <si>
    <t>Устройство индикации и мониторинга.  Устанавливается в отдельный корпус  3U. Для инв. систем   110 и 220 В  DC</t>
  </si>
  <si>
    <t>УКУ 207.14 LAN-3U</t>
  </si>
  <si>
    <t>Устройство индикации и мониторинга.  Устанавливается в отдельный корпус 3U. Для инв. Систем   24 и 48(60) В  DC</t>
  </si>
  <si>
    <t>4.7. Устройство индикации и мониторинга по RS485(MOD BUS) и LAN(SNMP) с AC+DC входом</t>
  </si>
  <si>
    <t>Конструктивные исполнения: устанавливаются в корпус инвертора 3U вместо одного из инверторных модулей (I);  в вырез в двери шкафа (D);в отдельном  корпусе высотой 3U (3U).</t>
  </si>
  <si>
    <t>УКУ-207.14-D-LAN13-(AC+DC)</t>
  </si>
  <si>
    <t>Устройство индикации и мониторинга.  Устанавливается на дверь шкафа инверторных систем   24 и 48(60) В  DC
Напряжение  питания  85-260 В  DC и 220В AC</t>
  </si>
  <si>
    <t>УКУ-207.12-D-LAN13-(AC+DC)</t>
  </si>
  <si>
    <t>Устройство индикации и мониторинга.  Устанавливается на дверь шкафа инверторных систем   110 и 220 В  DC
Напряжение  питания  85-260 В  DC и 220В AC</t>
  </si>
  <si>
    <t>УКУ-207.14-LAN-3U-(AC+DC)</t>
  </si>
  <si>
    <t>Устройство индикации и мониторинга.  Устанавливается в отдельный корпус 3U. Для инв. Систем   24 и 48(60) В  DC
Напряжение  питания  85-260 В  DC и 220В AC</t>
  </si>
  <si>
    <t>УКУ-207.12-LAN-3U-(AC+DC)</t>
  </si>
  <si>
    <t>Устройство индикации и мониторинга.  Устанавливается в отдельный корпус  3U. Для инв. систем   110 и 220 В  DC
Напряжение  питания  85-260 В  DC и 220В AC</t>
  </si>
  <si>
    <t>УКУ-207.14-LAN-I-(AC+DC)</t>
  </si>
  <si>
    <t>Устройство индикации и мониторинга.  Устанавливается в корпус инвертора 3U   24 и 48(60) В  DC
Напряжение  питания  85-260 В  DC и 220В AC</t>
  </si>
  <si>
    <t>Устройство индикации и мониторинга.  Устанавливается  в корпус инвертора 3U   110 и 220 В  DC
Напряжение  питания  85-260 В  DC и 220В AC</t>
  </si>
  <si>
    <t>Инверторы  "ФОРПОСТ" c  двумя  входами — AC   и     DC</t>
  </si>
  <si>
    <t xml:space="preserve">В этом исполнении модульные  (3U) инверторы  имеют  кроме  входа  DC   вход  АС, напряжение от которого стабилизируется  </t>
  </si>
  <si>
    <t>и питает  нагрузку. При пропадании или  недопустимом снижении напряжения AC инвертор без паузы переходит на питание нагрузки</t>
  </si>
  <si>
    <t>5. Инверторы с двумя входами</t>
  </si>
  <si>
    <t>от DC.  В этих системах статический байпас  не требуется. У входа AC  и выхода АС нейтраль общая. (Есть гальваническая связь  между</t>
  </si>
  <si>
    <t>5.1. Устройство индикации и мониторинга (УКУ)</t>
  </si>
  <si>
    <t>входом АС и выходом. Между входом DC и  выходом АС гальванической связи нет. Испытательное напряжение 2,5 кВ)</t>
  </si>
  <si>
    <t>5.2. Устройство индикации и мониторинга (УКУ) с AC+DC входом</t>
  </si>
  <si>
    <t>На модульных (3U) инверторах можно  собирать однофазные и трехфазные  системы мощностью  до  12 кВт (15 кВА).</t>
  </si>
  <si>
    <t>Если нагрузка — двигатели (высокие кратности пусковых токов), предпочтительно применение инверторов без входа АС со статическим байпасом.</t>
  </si>
  <si>
    <t xml:space="preserve"> Модульные инверторы  "ФОРПОСТ" ,  с двумя входами (DC  и  АС)  для установки в корпус 3U до 3шт и сборки одофазных и трехфазных систем до 12 кВт (15 кВА)</t>
  </si>
  <si>
    <t>(DC-АС)/AC-(24-220)/220B-1500BA-3U</t>
  </si>
  <si>
    <t>Преобразование постоянного напряжения 20-40В или переменного 187-253 В  в переменное 220В.50Гц 1500ВА, 1000Вт</t>
  </si>
  <si>
    <t>(DC-АС)/AC-(48(60)-220)/220B-2500BA-3U</t>
  </si>
  <si>
    <t>Преобразование постоянного напряжения 40-72В или  переменного 187-253 В  в перем. 220 В.50 Гц 2500 ВА, 2000 Вт</t>
  </si>
  <si>
    <t>(DC-АС)/AC-(110-220)/220B-2500BA-3U</t>
  </si>
  <si>
    <t>Преобразование постоянного напряжения 80-130В или  переменного 187-253 В  в перем. 220 В.50 Гц 2500 ВА, 2000 Вт</t>
  </si>
  <si>
    <t>(DC-АС)/AC-(220-220)/220B-2500BA-3U</t>
  </si>
  <si>
    <t>Преобразование постоянного напряжения 170-260В или  переменного 187-253 В  в перем. 220 В.50 Гц 2500 ВА, 2000 Вт</t>
  </si>
  <si>
    <t>Корпус (DC-АС)/AC-7500-24-48(60) 3U</t>
  </si>
  <si>
    <t>Корпус  (DC-АС)/AC-7500-110- 3U</t>
  </si>
  <si>
    <t>Корпус для установки до 3х инверторов с входным напряжением  110В</t>
  </si>
  <si>
    <t>Корпус (DC-АС)/AC-7500-220 3U</t>
  </si>
  <si>
    <t>Корпус для установки до 3х инверторов с входным напряжением  220В</t>
  </si>
  <si>
    <t>5.1 Устройство индикации и мониторинга по RS485(MOD BUS) и LAN(SNMP) байпасов и инверторов. Поставляются в 4х конструктивных исполнениях.</t>
  </si>
  <si>
    <t>5.2 Устройство индикации и мониторинга по RS485(MOD BUS) и LAN(SNMP) с AC+DC входом</t>
  </si>
  <si>
    <t>6.1.Устройства  распределения электропитания  19"  3U</t>
  </si>
  <si>
    <t>ЩРЗ-22</t>
  </si>
  <si>
    <t>Распределительный щит на 22 автомата защиты (450х125х110) шины 63А</t>
  </si>
  <si>
    <t>ЩРЗ-22К</t>
  </si>
  <si>
    <t>Распределительный щит на 22 автомата защиты,  шины 63(100)А,60(48)В с контролем включенного состояния</t>
  </si>
  <si>
    <t>6. Дополнительное оборудование</t>
  </si>
  <si>
    <t>автоматов(индикация на щите и сухие контакты реле)</t>
  </si>
  <si>
    <t>6.1. Устройства распредления электропитания 19" 3U (ЩРЗ)</t>
  </si>
  <si>
    <t>ЩР3-10-2К</t>
  </si>
  <si>
    <t>Распределительный щит на 2 ввода 60(48)В по 10 автоматов защиты, шины 63(100)А, с контролем включенного</t>
  </si>
  <si>
    <t>6.2.  Аккумуляторные блоки</t>
  </si>
  <si>
    <t>состояния автоматов отдельно, по каждому вводу(индикация на щите и сухие контакты реле)</t>
  </si>
  <si>
    <t>6.3. АВР постоянного тока с нулевой бестоковой паузой</t>
  </si>
  <si>
    <t>6.4. АВР переменного тока 380В (Трехфазные)</t>
  </si>
  <si>
    <t>6.5. АВР переменного тока 220В (Однофазные)</t>
  </si>
  <si>
    <t>6.2.Аккумуляторные блоки</t>
  </si>
  <si>
    <t>6.6. Блок дополнительных реле для совместной работы с УКУ</t>
  </si>
  <si>
    <t>Аккумуляторный блок 48В,2U</t>
  </si>
  <si>
    <t>Корпус для 4 АКБ 7Ач без автоматов защиты(480х88х210 ШхВхГ),выдвижной</t>
  </si>
  <si>
    <t>6.7. Блок дискретных входов для мониторинга состояния 48 сухих контактов</t>
  </si>
  <si>
    <t>Аккумуляторный блок 48(60)В,4U</t>
  </si>
  <si>
    <t>Корпус для 4 АКБ 18Ач без автоматов защиты(480х176х210 ШхВхГ),выдвижной,с комплектом проводников</t>
  </si>
  <si>
    <t>6.8. Диодная развязка цепей DC на напряжение до 300В</t>
  </si>
  <si>
    <t>для соединения батарей и подключения к ИБЭП (4мм.кв)</t>
  </si>
  <si>
    <t>6.9. Панели оператора для дистанционного управления и мониторинга</t>
  </si>
  <si>
    <t>Аккумуляторный блок 60В,2U</t>
  </si>
  <si>
    <t>Корпус для 5АКБ 7Ач без автоматов защиты(480х88х330 ШхВхГ)выдвижной</t>
  </si>
  <si>
    <t>6.10. Мониторинг АКБ</t>
  </si>
  <si>
    <t>6.3.  АВР постоянного тока с нулевой бестоковой паузой (2 диода, включенные по схеме с общим катодом или анодом)</t>
  </si>
  <si>
    <t>САВР-24В-50А-1U-K</t>
  </si>
  <si>
    <t>Статический АВР Постоянного тока на напряженнии до 36В, ток до 50А общий «-» (диодная схема с обшим катодом)</t>
  </si>
  <si>
    <t>САВР-24В-50А-1U-А</t>
  </si>
  <si>
    <t>Статический АВР Постоянного тока на напряженнии до 36В, ток до 50А общий «+» (диодная схема с обшим анодом)</t>
  </si>
  <si>
    <t>САВР-24В-120А-2U-К</t>
  </si>
  <si>
    <t>Статический АВР Постоянного тока на напряженнии до 36 В, ток до 120А общий «-» (диодная схема с обшим катодом)</t>
  </si>
  <si>
    <t>САВР-24В-120А-2U-А</t>
  </si>
  <si>
    <t>Статический АВР Постоянного тока на напряженнии до 36В, ток до 120А общий «+» (диодная схема с обшим анодом)</t>
  </si>
  <si>
    <t>САВР-60В-40А-1U-К</t>
  </si>
  <si>
    <t>Статический АВР Постоянного тока на напряженнии до 80В, ток до 40 А общий «-» (диодная схема с обшим катодом)</t>
  </si>
  <si>
    <t>САВР-60В-40А-1U-А</t>
  </si>
  <si>
    <t>Статический АВР Постоянного тока на напряженнии до 80В, ток до 40А общий «+» (диодная схема с обшим анодом)</t>
  </si>
  <si>
    <t>САВР-60В-80А-2U-К</t>
  </si>
  <si>
    <t>Статический АВР Постоянного тока на напряженнии до 80В, ток до 80А общий «-» (диодная схема с обшим катодом)</t>
  </si>
  <si>
    <t>САВР-60В-80А-2U-А</t>
  </si>
  <si>
    <t>Статический АВР Постоянного тока на напряженнии до 80В, ток до 80А общий «+» (диодная схема с обшим анодом)</t>
  </si>
  <si>
    <t>САВР-220В-10А-1U-К</t>
  </si>
  <si>
    <t>Статический АВР Постоянного тока на напряженнии до 300В, ток до 10А общий «-» (диодная схема с обшим катодом)</t>
  </si>
  <si>
    <t>САВР-220В-10А-1U-А</t>
  </si>
  <si>
    <t>Статический АВР Постоянного тока на напряженнии до 300В, ток до 10А общий «+» (диодная схема с обшим анодом)</t>
  </si>
  <si>
    <t>САВР-220В-16А-1U-К</t>
  </si>
  <si>
    <t>Статический АВР Постоянного тока на напряженнии до 300В, ток до  16А общий «-» (диодная схема с обшим катодом)</t>
  </si>
  <si>
    <t>САВР-220В-16А-1U-А</t>
  </si>
  <si>
    <t>Статический АВР Постоянного тока на напряженнии до 300В, ток до  16А общий «+» (диодная схема с обшим анодом)</t>
  </si>
  <si>
    <t>САВР-220В-20А-1U-К</t>
  </si>
  <si>
    <t>Статический АВР Постоянного тока на напряженнии до 300В, ток до  20А общий «-» (диодная схема с обшим катодом)</t>
  </si>
  <si>
    <t>САВР-220В-20А-1U-А</t>
  </si>
  <si>
    <t>Статический АВР Постоянного тока на напряженнии до 300 В, ток до  20А общий «+» (диодная схема с обшим анодом)</t>
  </si>
  <si>
    <t>САВР-220В-25А-2U-К</t>
  </si>
  <si>
    <t>Статический АВР Постоянного тока на напряженнии до  300В, ток до 25А общий «-» (диодная схема с обшим катодом)</t>
  </si>
  <si>
    <t>САВР-220В-25А-2U-А</t>
  </si>
  <si>
    <t>Статический АВР Постоянного тока на напряженнии до  300В, ток до  25А общий «+» (диодная схема с обшим анодом)</t>
  </si>
  <si>
    <t>САВР-220В-32А-2U-К</t>
  </si>
  <si>
    <t>Статический АВР Постоянного тока на напряженнии до 300В, ток до   32А общий «-» (диодная схема с обшим катодом)</t>
  </si>
  <si>
    <t>САВР-220В-32А-2U-А</t>
  </si>
  <si>
    <t>Статический АВР Постоянного тока на напряженнии до 300В, ток до 32А общий «+» (диодная схема с обшим анодом)</t>
  </si>
  <si>
    <t>САВР-220В-40А-2U-К</t>
  </si>
  <si>
    <t>Статический АВР Постоянного тока на напряженнии до 300В, ток до  40А общий «-» (диодная схема с обшим катодом)</t>
  </si>
  <si>
    <t>САВР-220В-40А-2U-А</t>
  </si>
  <si>
    <t>Статический АВР Постоянного тока на напряженнии до 300В, ток до  40А общий «+» (диодная схема с обшим анодом)</t>
  </si>
  <si>
    <t>6.4.</t>
  </si>
  <si>
    <t>АВР переменного  тока   380В  (Трехфазные)</t>
  </si>
  <si>
    <t>АВР-380-6000Вт-3U</t>
  </si>
  <si>
    <t>Трехфазный контакторный АВР. 2 входа 380В на общую мощность до 6 кВт</t>
  </si>
  <si>
    <t>АВР-380-9000Вт-3U</t>
  </si>
  <si>
    <t>Трехфазный контакторный АВР. 2 входа 380В на общую мощность до 9 кВт</t>
  </si>
  <si>
    <t>АВР-380-14000Вт-3U</t>
  </si>
  <si>
    <t>Трехфазный контакторный АВР. 2 входа 380В на общую мощность до 14 кВт</t>
  </si>
  <si>
    <t>АВР-380-20000Вт-3U</t>
  </si>
  <si>
    <t>Трехфазный контакторный АВР. 2 входа 380В на общую мощность до 20 кВт</t>
  </si>
  <si>
    <t>АВР-380-45000Вт-6U</t>
  </si>
  <si>
    <t>Трехфазный контакторный АВР. 2 входа 380В на общую мощность до 45 кВт</t>
  </si>
  <si>
    <t>6.5.</t>
  </si>
  <si>
    <t>АВР переменного тока 220В (Однофазные)</t>
  </si>
  <si>
    <t>АВР-220-3000Вт-3U</t>
  </si>
  <si>
    <t>Однофазный контакторный АВР. 2 входа 220В на общую мощность до 3 к Вт</t>
  </si>
  <si>
    <t>АВР-220-6000Вт-3U</t>
  </si>
  <si>
    <t>Однофазный контакторный АВР. 2 входа 220В на общую мощность до 6 к Вт</t>
  </si>
  <si>
    <t>АВР-220-9000Вт-3U</t>
  </si>
  <si>
    <t>Однофазный контакторный АВР. 2 входа 220В на общую мощность до 9 к Вт</t>
  </si>
  <si>
    <t>АВР-220-15000Вт-3U</t>
  </si>
  <si>
    <t>Однофазный контакторный АВР. 2 входа 220В на общую мощность до 15 к Вт</t>
  </si>
  <si>
    <t>6.6.</t>
  </si>
  <si>
    <t>Блок дополнительных реле для совместной работы с УКУ</t>
  </si>
  <si>
    <t>БДР-4Р/CAN/RS485</t>
  </si>
  <si>
    <t>Блок дополнительных реле для совместной работы с УКУ по CAN либо с внешними устройствами по интерфейсу RS485 (ModBUS RTU). 4 программируемых реле. Питание DC 12В.</t>
  </si>
  <si>
    <t>6.7.</t>
  </si>
  <si>
    <t>Блок дискретных входов для мониторинга состояния 48 сухих контактов.</t>
  </si>
  <si>
    <t>БДВ48(18-72)/48СК/1Р/RS485</t>
  </si>
  <si>
    <t xml:space="preserve">Блок дискретных входов для мониторинга состояния 48 сухих контактов. 1 программируемое реле. Мониторинг и управление по интерфейсу RS485 (ModBUS RTU). Питание DC (18-72)В. </t>
  </si>
  <si>
    <t>6.8.</t>
  </si>
  <si>
    <t>Диодная развязка цепей DC на напряжение до 300В.</t>
  </si>
  <si>
    <t>ВДИ-DC220В-120А-3U</t>
  </si>
  <si>
    <t>Диодная развязка цепей DC на напряжение до 300В. Номинальный ток до 120А. Конструктив 19'' 3U. Естественное охлаждение.</t>
  </si>
  <si>
    <t>ВДИ-DC220В-200А-3U</t>
  </si>
  <si>
    <t>Диодная развязка цепей DC на напряжение до 300В. Номинальный ток до 200А. Конструктив 19'' 3U. Естественное охлаждение.</t>
  </si>
  <si>
    <t>6.9.</t>
  </si>
  <si>
    <t>Панели оператора для дистанционного управления и мониторинга.</t>
  </si>
  <si>
    <t>Панель оператора для ИПС-R</t>
  </si>
  <si>
    <t>Панель оператора для работы в комплекте со стабилизированными источниками питания с возможностью регулировки вых. параметров (серия ИПС R)</t>
  </si>
  <si>
    <t>Панель оператора для ИПС ЗВУ</t>
  </si>
  <si>
    <t>Панель оператора для ИПС ЗВУ для мониторинга одной или 2х ЗВУ с ПО</t>
  </si>
  <si>
    <t>6.10.</t>
  </si>
  <si>
    <t>Мониторинг АКБ</t>
  </si>
  <si>
    <t>МАКБ-2х5U/2х5Т/CAN</t>
  </si>
  <si>
    <t>Монитор АКБ МАКБ-2х5U/2x5T/CAN для совместной работы с УКУ версии 207.14 (используется в составе изделия линейки ИБЭП) и предназначен для передачи по гальванически развязанной информационной шине CAN в УКУ-207.14 измеренных значений напряжений и температур каждого 12-Вольтового элемента в группе АКБ с номиналом напряжения всей батарейной группы до 60В (обеспечение поэлементного контроля).</t>
  </si>
  <si>
    <t>Модульные зарядно-выпрямительные системы ФОРПОСТ.</t>
  </si>
  <si>
    <t>Предназначены для заряда и содержания батарей и питания нагрузки. Системы включают  в  себя: модульные выпрямители; корпуса для  них; контроллеры для</t>
  </si>
  <si>
    <t>управления и мониторинга; активный шунт измерения тока батареи; реле контроля изоляции; панель оператора для мониторинга одной или двух систем.</t>
  </si>
  <si>
    <t xml:space="preserve">7. Модульные зарядно-выпрямительные системы   </t>
  </si>
  <si>
    <t>7.1</t>
  </si>
  <si>
    <t>Тип охлаждения:</t>
  </si>
  <si>
    <t>7.1     Естественное охлаждение        ВЫХОД DC 220В   ВХОД AC 3x380/220В        800 мм(0/4)   БПС-5000-380/220В-20А-Е</t>
  </si>
  <si>
    <t>Естественное охлаждение</t>
  </si>
  <si>
    <t>7.2     Естественное охлаждение        ВЫХОД DC 220В   ВХОД AC 3x380/220В        800 мм (0/4)  БПС-2500-380/220В-10А-Е</t>
  </si>
  <si>
    <t>Номинал выходного напряжения:</t>
  </si>
  <si>
    <t>7.3     Естественное охлаждение        ВЫХОД DC 220В   ВХОД AC 3x380/220В        600 мм (0/2)  БПС-5000-380/220В-20А-Е</t>
  </si>
  <si>
    <r>
      <rPr>
        <b/>
        <sz val="10"/>
        <color theme="1"/>
        <rFont val="Times New Roman"/>
        <family val="1"/>
        <charset val="204"/>
      </rPr>
      <t>ВЫХОД DC 220В:</t>
    </r>
    <r>
      <rPr>
        <sz val="10"/>
        <color theme="1"/>
        <rFont val="Times New Roman"/>
        <family val="1"/>
        <charset val="204"/>
      </rPr>
      <t xml:space="preserve">
Заряд АКБ 17х12В, 18х12В, 102х2В, 104х2В, 108х2В либо работа без АКБ с фиксированным напряжением из диапазона (187-256)В </t>
    </r>
  </si>
  <si>
    <t>7.4     Естественное охлаждение        ВЫХОД DC 220В   ВХОД AC 3x380/220В        19" 7U (0/3)   БПС-2500-380/220В-10А-Е</t>
  </si>
  <si>
    <t>Конфигурация входного напряжения:</t>
  </si>
  <si>
    <t>7.5     Принудительное охлаждение   ВЫХОД DC 220В   ВХОД AC 3x380/220В        19" 3U (0/2)   БПС-10000-380/220В-40А-21</t>
  </si>
  <si>
    <t>ВХОД АС 3х380/220В (3х400/230В) ± 15%, 50Гц (60Гц) ± 10%</t>
  </si>
  <si>
    <t>7.6     Принудительное охлаждение   ВЫХОД DC 220В   ВХОД AC 3x380/220В        19" 3U (0/3)   БПС-5000-380/220В-20А-23</t>
  </si>
  <si>
    <t>Конструктив базовой корзины:</t>
  </si>
  <si>
    <t>7.7     Принудительное охлаждение   ВЫХОД DC 220В   ВХОД AC 3x380/220В        19" 3U (0/3)   БПС-3000-380/220В-15А-23</t>
  </si>
  <si>
    <r>
      <t xml:space="preserve">800 мм (0/4):
</t>
    </r>
    <r>
      <rPr>
        <sz val="10"/>
        <color theme="1"/>
        <rFont val="Times New Roman"/>
        <family val="1"/>
        <charset val="204"/>
      </rPr>
      <t>Корзина высотой 398 мм для установки на раму шкафа шириной 800 мм и глубиной 600 мм.
Одностороннее обслуживание с фронтальной стороны.</t>
    </r>
  </si>
  <si>
    <t>7.8     Принудительное охлаждение   ВЫХОД DC 220В   ВХОД AC 3x220В              19" 3U (0/3)   БПС-3000-220/220В-15А-23</t>
  </si>
  <si>
    <t>Форм-фактор и тип модуля-выпрямителя:</t>
  </si>
  <si>
    <t>7.9     Принудительное охлаждение   ВЫХОД DC 220В   ВХОД AC 220В                  19" 3U (0/3)   БПС-3000-220/220В-15А-23</t>
  </si>
  <si>
    <t>БПС-5000-380/220В-20А-Е</t>
  </si>
  <si>
    <t>7.10   Принудительное охлаждение   ВЫХОД DC 220В   ВХОД AC 220В                  19" 3U (0/2)   БПС-1000.04-220/220В-5А-18</t>
  </si>
  <si>
    <t>7.11   Принудительное охлаждение   ВЫХОД DC 220В   ВХОД AC 220В                  19" 3U (0/2)   БПС-1000.04-220/220В-5А-17</t>
  </si>
  <si>
    <t>Силовой модуль-выпрямитель:</t>
  </si>
  <si>
    <t>7.12   Принудительное охлаждение   ВЫХОД DC 220В   ВХОД DC 220В                  19" 3U (0/3)   DC/DC-5000-220/220В-20А-23</t>
  </si>
  <si>
    <t>Выпрямитель с трёхфазным входом АС 3х380В (3х400В) (линейное 380В (400В) без нейтрали) и выходом DC 220В 20А.</t>
  </si>
  <si>
    <t>7.13   Принудительное охлаждение   ВЫХОД DC 220В   ВХОД DC 220В                  19" 3U (0/2)   DC/DC-5000-220/220В-20А-23</t>
  </si>
  <si>
    <t>Корзины для установки модулей:</t>
  </si>
  <si>
    <t>7.14   Принудительное охлаждение   ВЫХОД DC 220В   ВХОД DC(AC) 220В           19" 3U (0/3)   БПС-3000-220/220В-15А-23</t>
  </si>
  <si>
    <t>Корзина ИПС-20000-380/220В-80А-0/4-D</t>
  </si>
  <si>
    <t>Корзина с разделительным диодом на выходе для установки до 4-х выпрямителей БПС-5000-380/220В-20А-Е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</si>
  <si>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7.15   Принудительное охлаждение   ВЫХОД DC 220В   ВХОД DC(AC) 220В           19" 3U (0/2)   БПС-1000.04-220/220В-5А-18</t>
  </si>
  <si>
    <t>7.16   Принудительное охлаждение   ВЫХОД DC 220В   ВХОД DC(AC) 220В           19" 3U (0/2)   БПС-1000.04-220/220В-5А-17</t>
  </si>
  <si>
    <t>Корзина ИПС-20000-380/220В-80А-0/4-D-LVBD</t>
  </si>
  <si>
    <t>Корзина с разделительным диодом на выходе для установки до 4-х выпрямителей БПС-5000-380/220В-20А-Е
и с возможностью подключения УКУ версии 207.11 или 207.13 и для совместной работы с контактором LVBD-220В.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</si>
  <si>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7.17   Принудительное охлаждение   ВЫХОД DC 110В   ВХОД AC 3x380/220В        19" 3U (0/3)   БПС-3000-380/110В-30А-23</t>
  </si>
  <si>
    <t>LVBD-220В-100А</t>
  </si>
  <si>
    <t>Контактор защиты АКБ 220В от глубокого разряда. Номинальный ток 100А.</t>
  </si>
  <si>
    <t>7.18   Принудительное охлаждение   ВЫХОД DC 110В   ВХОД AC 3x220В               19" 3U (0/3)   БПС-3000-220/110В-30А-23</t>
  </si>
  <si>
    <t>LVBD-220В-60А</t>
  </si>
  <si>
    <t>Контактор защиты АКБ 220В от глубокого разряда. Номинальный ток 60А.</t>
  </si>
  <si>
    <t>7.19   Принудительное охлаждение   ВЫХОД DC 110В   ВХОД AC 220В                  19" 3U (0/3)   БПС-3000-220/110В-30А-23</t>
  </si>
  <si>
    <t>LVBD-220В-30А</t>
  </si>
  <si>
    <t>Контактор защиты АКБ 220В от глубокого разряда. Номинальный ток 30А.</t>
  </si>
  <si>
    <t>7.20   Принудительное охлаждение   ВЫХОД DC 110В   ВХОД DC(AC) 220В           19" 3U (0/3)   БПС-3000-220/110В-30А-23</t>
  </si>
  <si>
    <t>7.21   Принудительное охлаждение   ВЫХОД DC 60В     ВХОД AC 3x380/220В        19" 3U (0/3)   БПС-3000-380/60В-50А-23</t>
  </si>
  <si>
    <t>Корзина ИПС-20000-380/220В-80А-0/4</t>
  </si>
  <si>
    <t>Корзина для установки до 4-х выпрямителей БПС-5000-380/220В-20А-Е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</si>
  <si>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7.22   Принудительное охлаждение   ВЫХОД DC 60В     ВХОД AC 3x220В              19" 3U (0/3)   БПС-3000-220/60В-50А-23</t>
  </si>
  <si>
    <t>7.23   Принудительное охлаждение   ВЫХОД DC 60В     ВХОД AC 220В                  19" 3U (0/3)   БПС-3000-220/60В-50А-23</t>
  </si>
  <si>
    <t>Корзина ИПС-2х10000-380/220В-40А-0/4-D</t>
  </si>
  <si>
    <t>Корзина для реализации 2-х независимых ЗВУ в одном общем конструтиве с разделительными диодами на выходе, 
с возможностью установки до двух выпрямителей БПС-5000-380/220В-20А-Е для каждого ЗВУ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</si>
  <si>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7.24   Принудительное охлаждение   ВЫХОД DC 60В     ВХОД DC(AC) 220В          19" 3U (0/3)   БПС-3000-220/60В-50А-23</t>
  </si>
  <si>
    <t>7.25   Принудительное охлаждение   ВЫХОД DC 48В     ВХОД AC 3x380/220В        19" 3U (0/3)   БПС-3000-380/48В-60А-23</t>
  </si>
  <si>
    <t>Корзина ИПС-2х10000-380/220В-40А-0/4-D-LVBD</t>
  </si>
  <si>
    <t>Корзина для реализации 2-х независимых ЗВУ в одном общем конструтиве с разделительными диодами на выходе, 
с возможностью установки до двух выпрямителей БПС-5000-380/220В-20А-Е для каждого ЗВУ,
с возможностью подключения УКУ версии 207.11 или 207.13 и для совместной работы с контактором LVBD-220В.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</si>
  <si>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7.26   Принудительное охлаждение   ВЫХОД DC 48В     ВХОД AC 3x220В              19" 3U (0/3)   БПС-3000-220/48В-60А-23</t>
  </si>
  <si>
    <t>7.27   Принудительное охлаждение   ВЫХОД DC 48В     ВХОД AC 220В                  19" 3U (0/3)   БПС-3000-220/48В-60А-23</t>
  </si>
  <si>
    <t>7.28   Принудительное охлаждение   ВЫХОД DC 48В     ВХОД DC(AC) 220В           19" 3U (0/3)   БПС-3000-220/48В-60А-23</t>
  </si>
  <si>
    <t>7.29   Принудительное охлаждение   ВЫХОД DC 30В     ВХОД AC 3x380/220В        19" 3U (0/3)   БПС-3000-380/30В-100А-23</t>
  </si>
  <si>
    <t>Устройства контроля и управления:</t>
  </si>
  <si>
    <t>7.30   Принудительное охлаждение   ВЫХОД DC 30В     ВХОД AC 3x220В              19" 3U (0/3)   БПС-3000-220/30В-100А-23</t>
  </si>
  <si>
    <t>УКУ-207.13-D</t>
  </si>
  <si>
    <t>Контроллер выносной для установки на дверь шкафа. Встроенный 4-х строчный ЖКИ, 5 кнопок упр-ния.
Мониторинг и управление по интерфейсам RS485 (ModBUS RTU), Ethernet (SNMP v1, ModBUS TCP). LAN порт (Ethernet) расположен сбоку слева.
Дополнительный RS485 для выравнивания токов и синхронной работы  2-х ЗВУ ИПС, работающих на общую АКБ и(или) нагрузку.
Вход DC (80-290)В.</t>
  </si>
  <si>
    <t>7.31   Принудительное охлаждение   ВЫХОД DC 30В     ВХОД AC 220В                  19" 3U (0/3)   БПС-3000-220/30В-100А-23</t>
  </si>
  <si>
    <t>УКУ-207.13-I15</t>
  </si>
  <si>
    <t>Контроллер, встроенный в основную корзину с модулями на посадочное место №4. Встроенный 4-х строчный ЖКИ, 5 кнопок упр-ния.
Мониторинг и управление по интерфейсам RS485 (ModBUS RTU), Ethernet (SNMP v1, ModBUS TCP). LAN порт (Ethernet) расположен сбоку слева.
Дополнительный RS485 для выравнивания токов и синхронной работы  2-х ЗВУ ИПС, работающих на общую АКБ и(или) нагрузку.
Вход DC (80-290)В.</t>
  </si>
  <si>
    <t>7.32   Принудительное охлаждение   ВЫХОД DC 30В     ВХОД DC(AC) 220В           19" 3U (0/3)   БПС-3000-220/30В-100А-23</t>
  </si>
  <si>
    <t>УКУ-207.13-3U</t>
  </si>
  <si>
    <t>Контроллер для установки в отдельный корпус 19'' 3U. Встроенный 4-х строчный ЖКИ, 5 кнопок упр-ния.
Мониторинг и управление по интерфейсам RS485 (ModBUS RTU), Ethernet (SNMP v1, ModBUS TCP). LAN порт (Ethernet) расположен сбоку слева.
Дополнительный RS485 для выравнивания токов и синхронной работы  2-х ЗВУ ИПС, работающих на общую АКБ и(или) нагрузку.
Вход DC (80-290)В.</t>
  </si>
  <si>
    <t>7.33   Принудительное охлаждение   ВЫХОД DC 24В     ВХОД AC 3x380/220В        19" 3U (0/3)   БПС-3000-380/24В-100А-23</t>
  </si>
  <si>
    <t>УКУ-207.11-I15</t>
  </si>
  <si>
    <t>Контроллер, встроенный в основную корзину с модулями на посадочное место №4. Встроенный 4-х строчный ЖКИ, 5 кнопок упр-ния. 
Мониторинг и управление по интерфейсам RS485 (ModBUS RTU), Ethernet (SNMP v1, ModBUS TCP). LAN порт (Ethernet) расположен спереди. 
Вход DC (80-290)В.</t>
  </si>
  <si>
    <t>7.34   Принудительное охлаждение   ВЫХОД DC 24В     ВХОД AC 3x220В              19" 3U (0/3)   БПС-3000-220/24В-100А-23</t>
  </si>
  <si>
    <t>УКУ-207.11-3U</t>
  </si>
  <si>
    <t>Контроллер для установки в отдельный корпус 19'' 3U. Встроенный 4-х строчный ЖКИ, 5 кнопок упр-ния.
Мониторинг и управление по интерфейсам RS485 (ModBUS RTU), Ethernet (SNMP v1, ModBUS TCP). LAN порт (Ethernet) расположен спереди.
Вход DC (80-290)В.</t>
  </si>
  <si>
    <t>7.35   Принудительное охлаждение   ВЫХОД DC 24В     ВХОД AC 220В                  19" 3U (0/3)   БПС-3000-220/24В-100А-23</t>
  </si>
  <si>
    <t>УКУ-207.11-D</t>
  </si>
  <si>
    <t>Контроллер выносной для установки на дверь шкафа. Встроенный 4-х строчный ЖКИ, 5 кнопок упр-ния.
Мониторинг и управление по интерфейсам RS485 (ModBUS RTU), Ethernet (SNMP v1, ModBUS TCP). LAN порт (Ethernet) расположен спереди.
Вход DC (80-290)В.</t>
  </si>
  <si>
    <t>7.36   Принудительное охлаждение   ВЫХОД DC 24В     ВХОД DC(AC) 220В           19" 3U (0/3)   БПС-3000-220/24В-100А-23</t>
  </si>
  <si>
    <t>Модули измерения тока АКБ:</t>
  </si>
  <si>
    <t>7.37   Принудительное охлаждение   ВЫХОД DC 24В     ВХОД DC (18-72)В             19" 3U (0/2)   DC/DC-500.04-(18-72)/24В-20А</t>
  </si>
  <si>
    <t>Модуль измерения тока АКБ 100А</t>
  </si>
  <si>
    <t>Измерение тока АКБ и передача информации в УКУ по гальванически развязанной шине CAN. Номинальный ток заряда/разряда АКБ 100А.</t>
  </si>
  <si>
    <t>Модуль измерения тока АКБ 300А</t>
  </si>
  <si>
    <t>Измерение тока АКБ и передача информации в УКУ по гальванически развязанной шине CAN. Номинальный ток заряда/разряда АКБ 300А.</t>
  </si>
  <si>
    <t>Модуль измерения тока АКБ 500А</t>
  </si>
  <si>
    <t>Измерение тока АКБ и передача информации в УКУ по гальванически развязанной шине CAN. Номинальный ток заряда/разряда АКБ 500А.</t>
  </si>
  <si>
    <t>Модуль измерения тока АКБ 750А</t>
  </si>
  <si>
    <t>Измерение тока АКБ и передача информации в УКУ по гальванически развязанной шине CAN. Номинальный ток заряда/разряда АКБ 750А.</t>
  </si>
  <si>
    <t>Модуль измерения тока АКБ 1000А</t>
  </si>
  <si>
    <t>Измерение тока АКБ и передача информации в УКУ по гальванически развязанной шине CAN. Номинальный ток заряда/разряда АКБ 1000А.</t>
  </si>
  <si>
    <t>Модуль измерения тока АКБ 1500А</t>
  </si>
  <si>
    <t>Измерение тока АКБ и передача информации в УКУ по гальванически развязанной шине CAN. Номинальный ток заряда/разряда АКБ 1500А.</t>
  </si>
  <si>
    <t>Реле контроля изоляции:</t>
  </si>
  <si>
    <t>РКИ220/24СК/255ДДТ/6Р/RS485</t>
  </si>
  <si>
    <t>Реле контроля изоляции цепей DC 220В с изолированными от земли полюсами, мониторинг состояния 24 сухих контактов,
пофидерный контроль 255 линий с помощью датчиков диф. тока, 6 программируемых реле,
мониторинг и управление с УКУ либо по интерфейсу RS485 (ModBUS RTU). 
Питание от контролируемой шины или от внешнего источника DC(AC) 220В.
Встроенный источник DC 12В для питания ДДТ и(или) сухих контактов.</t>
  </si>
  <si>
    <t>РКИ220/255ДДТ/3Р/RS485</t>
  </si>
  <si>
    <t>Реле контроля изоляции цепей DC 220В с изолированными от земли полюсами, пофидерный контроль 255 линий с помощью датчиков диф. тока, 3 программируемых реле,
мониторинг и управление только по интерфейсу RS485 (ModBUS RTU).
Питание от внешнего источника DC (18-72)В 10Вт. 
Возможность работы 2-х РКИ на общую шину.
Для питания ДДТ требуется внешний источник DC 12В.</t>
  </si>
  <si>
    <t>М-220-8K2</t>
  </si>
  <si>
    <r>
      <t xml:space="preserve">Резистивный мост для совместной работы с РКИ в цепях DC 220В.
</t>
    </r>
    <r>
      <rPr>
        <b/>
        <i/>
        <sz val="8"/>
        <color rgb="FFFF0000"/>
        <rFont val="Times New Roman"/>
        <family val="1"/>
        <charset val="204"/>
      </rPr>
      <t>Рекомендуется использовать совместно с любой версией РКИ.</t>
    </r>
  </si>
  <si>
    <t>Датчик дифференциального тока (ДДТ)</t>
  </si>
  <si>
    <t>Датчик дифференциального тока для пофидерного контроля изоляции. Мониторинг по интерфейсу RS485 (ModBUS RTU).
Питание DC 12В, 30мА.</t>
  </si>
  <si>
    <t>Цена по запросу</t>
  </si>
  <si>
    <t>РКИ220/3Р</t>
  </si>
  <si>
    <t>Реле контроля изоляции цепей DC 220В с изолированными от земли полюсами, 3 запрограммированных реле, мониторинг и управление только с УКУ. 
Питание DC 5В по линии CAN от УКУ или от внешнего источника.
Рекомендуется использовать именно внешний источник, например, MDR-10-5.</t>
  </si>
  <si>
    <t>MDR-10-5</t>
  </si>
  <si>
    <t>Внешний источник питания DC 5В для РКИ220/3Р.</t>
  </si>
  <si>
    <t>7.2</t>
  </si>
  <si>
    <r>
      <t xml:space="preserve">800 мм (0/4):
</t>
    </r>
    <r>
      <rPr>
        <sz val="10"/>
        <color theme="1"/>
        <rFont val="Times New Roman"/>
        <family val="1"/>
        <charset val="204"/>
      </rPr>
      <t>Корзина высотой 306 мм для установки на раму шкафа шириной 800 мм и глубиной 600 мм.
Одностороннее обслуживание с фронтальной стороны.</t>
    </r>
    <r>
      <rPr>
        <b/>
        <u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Возможен вариант спец. исполнения со встроенными в корзину модулями измерения тока АКБ.</t>
    </r>
  </si>
  <si>
    <t>БПС-2500-380/220В-10А-Е</t>
  </si>
  <si>
    <t>Выпрямитель с трёхфазным входом АС 3х380В (3х400В) (линейное 380В (400В) без нейтрали) и выходом DC 220В 10А.</t>
  </si>
  <si>
    <t>Корзина ИПС-10000-380/220В-40А-0/4-D</t>
  </si>
  <si>
    <t>Корзина с разделительным диодом на выходе для установки до 4-х выпрямителей БПС-2500-380/220В-10А-Е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</si>
  <si>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ИПС-10000-380/220В-40А-0/4-D-LVBD</t>
  </si>
  <si>
    <t>Корзина с разделительным диодом на выходе для установки до 4-х выпрямителей БПС-2500-380/220В-10А-Е
и с возможностью подключения УКУ версии 207.11 или 207.13 и для совместной работы с контактором LVBD-220В.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</si>
  <si>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ИПС-10000-380/220В-40А-0/4</t>
  </si>
  <si>
    <t>Корзина для установки до 4-х выпрямителей БПС-2500-380/220В-10А-Е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</si>
  <si>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ИПС-2х5000-380/220В-20А-0/4-D</t>
  </si>
  <si>
    <t>Корзина для реализации 2-х независимых ЗВУ в одном общем конструтиве с разделительными диодами на выходе, 
с возможностью установки до двух выпрямителей БПС-2500-380/220В-10А-Е для каждого ЗВУ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</si>
  <si>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ИПС-2х5000-380/220В-20А-0/4-D-LVBD</t>
  </si>
  <si>
    <t>Корзина для реализации 2-х независимых ЗВУ в одном общем конструтиве с разделительными диодами на выходе, 
с возможностью установки до двух выпрямителей БПС-2500-380/220В-10А-Е для каждого ЗВУ,
с возможностью подключения УКУ версии 207.11 или 207.13 и для совместной работы с контактором LVBD-220В.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</si>
  <si>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7.3</t>
  </si>
  <si>
    <r>
      <t xml:space="preserve">600 мм (0/2):
</t>
    </r>
    <r>
      <rPr>
        <sz val="10"/>
        <color theme="1"/>
        <rFont val="Times New Roman"/>
        <family val="1"/>
        <charset val="204"/>
      </rPr>
      <t>Корзина высотой 398 мм для установки на раму шкафа шириной 600 мм и глубиной 600 мм.
Одностороннее обслуживание с фронтальной стороны.</t>
    </r>
  </si>
  <si>
    <t>Корзина ИПС-10000-380/220В-40А-0/2-D</t>
  </si>
  <si>
    <t>Корзина с разделительным диодом на выходе для установки до 2-х выпрямителей БПС-5000-380/220В-20А-Е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</si>
  <si>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ИПС-10000-380/220В-40А-0/2-D-LVBD</t>
  </si>
  <si>
    <t>Корзина с разделительным диодом на выходе для установки до 2-х выпрямителей БПС-5000-380/220В-20А-Е
и с возможностью подключения УКУ версии 207.11 или 207.13 и для совместной работы с контактором LVBD-220В.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</si>
  <si>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ИПС-10000-380/220В-40А-0/2</t>
  </si>
  <si>
    <t>Корзина для установки до 2-х выпрямителей БПС-5000-380/220В-20А-Е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</si>
  <si>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ИПС-2х5000-380/220В-20А-0/2-D</t>
  </si>
  <si>
    <t>Корзина для реализации 2-х независимых ЗВУ в одном общем конструтиве с разделительными диодами на выходе, 
с возможностью установки только по одному выпрямителю БПС-5000-380/220В-20А-Е для каждого ЗВУ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</si>
  <si>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ИПС-2х5000-380/220В-20А-0/2-D-LVBD</t>
  </si>
  <si>
    <t>Корзина для реализации 2-х независимых ЗВУ в одном общем конструтиве с разделительными диодами на выходе, 
с возможностью установки только по одному выпрямителю БПС-5000-380/220В-20А-Е для каждого ЗВУ,
с возможностью подключения УКУ версии 207.11 или 207.13 и для совместной работы с контактором LVBD-220В.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</si>
  <si>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Контроллер, встроенный в основную корзину с модулями на посадочное место №2. Встроенный 4-х строчный ЖКИ, 5 кнопок упр-ния.
Мониторинг и управление по интерфейсам RS485 (ModBUS RTU), Ethernet (SNMP v1, ModBUS TCP). LAN порт (Ethernet) расположен сбоку слева.
Дополнительный RS485 для выравнивания токов и синхронной работы  2-х ЗВУ ИПС, работающих на общую АКБ и(или) нагрузку.
Вход DC (80-290)В.</t>
  </si>
  <si>
    <t>Контроллер, встроенный в основную корзину с модулями на посадочное место №2. Встроенный 4-х строчный ЖКИ, 5 кнопок упр-ния. 
Мониторинг и управление по интерфейсам RS485 (ModBUS RTU), Ethernet (SNMP v1, ModBUS TCP). LAN порт (Ethernet) расположен спереди. 
Вход DC (80-290)В.</t>
  </si>
  <si>
    <t>7.4</t>
  </si>
  <si>
    <r>
      <t xml:space="preserve">19'' 7U (0/3):
</t>
    </r>
    <r>
      <rPr>
        <sz val="10"/>
        <color theme="1"/>
        <rFont val="Times New Roman"/>
        <family val="1"/>
        <charset val="204"/>
      </rPr>
      <t>Корзина высотой 7U (306 мм) для установки в 19'' стойки шкафов глубиной не менее 600 мм.
Одностороннее обслуживание с фронтальной стороны.</t>
    </r>
  </si>
  <si>
    <t>Корзина ИПС-7500-380/220В-30А-0/3-7U-D</t>
  </si>
  <si>
    <t>Корзина с разделительным диодом на выходе для установки до 3-х выпрямителей БПС-2500-380/220В-10А-Е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</si>
  <si>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ИПС-7500-380/220В-30А-0/3-7U-D-LVBD</t>
  </si>
  <si>
    <t>Корзина с разделительным диодом на выходе для установки до 3-х выпрямителей БПС-2500-380/220В-10А-Е
и с возможностью подключения УКУ версии 207.11 или 207.13 и для совместной работы с контактором LVBD-220В.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</si>
  <si>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ИПС-7500-380/220В-30А-0/3-7U</t>
  </si>
  <si>
    <t>Корзина для установки до 3-х выпрямителей БПС-2500-380/220В-10А-Е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</si>
  <si>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ИПС-2х2500-380/220В-10А-0/2-7U-D</t>
  </si>
  <si>
    <t>Корзина для реализации 2-х независимых ЗВУ в одном общем конструтиве с разделительными диодами на выходе, 
с возможностью установки только по одному выпрямителю БПС-2500-380/220В-10А-Е для каждого ЗВУ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</si>
  <si>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ИПС-2х2500-380/220В-10А-0/2-7U-D-LVBD</t>
  </si>
  <si>
    <t>Корзина для реализации 2-х независимых ЗВУ в одном общем конструтиве с разделительными диодами на выходе, 
с возможностью установки только по одному выпрямителю БПС-2500-380/220В-10А-Е для каждого ЗВУ,
с возможностью подключения УКУ версии 207.11 или 207.13 и для совместной работы с контактором LVBD-220В.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</si>
  <si>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Контроллер, встроенный в основную корзину с модулями на посадочное место №3. Встроенный 4-х строчный ЖКИ, 5 кнопок упр-ния.
Мониторинг и управление по интерфейсам RS485 (ModBUS RTU), Ethernet (SNMP v1, ModBUS TCP). LAN порт (Ethernet) расположен сбоку слева.
Дополнительный RS485 для выравнивания токов и синхронной работы  2-х ЗВУ ИПС, работающих на общую АКБ и(или) нагрузку.
Вход DC (80-290)В.</t>
  </si>
  <si>
    <t>Контроллер, встроенный в основную корзину с модулями на посадочное место №3. Встроенный 4-х строчный ЖКИ, 5 кнопок упр-ния. 
Мониторинг и управление по интерфейсам RS485 (ModBUS RTU), Ethernet (SNMP v1, ModBUS TCP). LAN порт (Ethernet) расположен спереди. 
Вход DC (80-290)В.</t>
  </si>
  <si>
    <t>7.5</t>
  </si>
  <si>
    <t>Принудительное охлаждение</t>
  </si>
  <si>
    <r>
      <rPr>
        <b/>
        <u/>
        <sz val="10"/>
        <color theme="1"/>
        <rFont val="Times New Roman"/>
        <family val="1"/>
        <charset val="204"/>
      </rPr>
      <t>19'' 3U (0/2):</t>
    </r>
    <r>
      <rPr>
        <sz val="10"/>
        <color theme="1"/>
        <rFont val="Times New Roman"/>
        <family val="1"/>
        <charset val="204"/>
      </rPr>
      <t xml:space="preserve">
Корзина высотой 3U (133 мм) для установки в 19'' стойки шкафов глубиной не менее 800 мм.
Забор охлаждающего воздуха - спереди, выброс нагретого - сзади. 
Вентиляторы охлаждения встроены непосредственно в силовой модуль.
Возможны варианты установки корзины вертикально или на монтажную панель.
Одностороннее обслуживание с фронтальной стороны.</t>
    </r>
  </si>
  <si>
    <t>БПС-10000-380/220В-40А-21</t>
  </si>
  <si>
    <t>Выпрямитель с трёхфазным входом АС 3х380В (3х400В) (линейное 380В (400В) без нейтрали) и выходом DC 220В 40А.</t>
  </si>
  <si>
    <t>Корзина ИПС-20000-380/220В-80А-0/2-3U-D-21</t>
  </si>
  <si>
    <t>Корзина с разделительным диодом на выходе для установки до 2-х выпрямителей БПС-10000-380/220В-40А-21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</si>
  <si>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ИПС-20000-380/220В-80А-0/2-3U-D-LVBD-21</t>
  </si>
  <si>
    <t>Корзина с разделительным диодом на выходе для установки до 2-х выпрямителей БПС-10000-380/220В-40А-21
и с возможностью подключения УКУ версии 207.11 или 207.13 и для совместной работы с контактором LVBD-220В.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</si>
  <si>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ИПС-20000-380/220В-80А-0/2-3U-21</t>
  </si>
  <si>
    <t>Корзина для установки до 2-х выпрямителей БПС-10000-380/220В-40А-21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</si>
  <si>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УКУ-207.13-I21</t>
  </si>
  <si>
    <t>УКУ-207.11-I21</t>
  </si>
  <si>
    <t>7.6</t>
  </si>
  <si>
    <r>
      <t xml:space="preserve">19'' 3U (0/3):
</t>
    </r>
    <r>
      <rPr>
        <sz val="10"/>
        <color theme="1"/>
        <rFont val="Times New Roman"/>
        <family val="1"/>
        <charset val="204"/>
      </rPr>
      <t>Корзина высотой 3U (133 мм) для установки в 19'' стойки шкафов глубиной не менее 600 мм.
Забор охлаждающего воздуха - спереди, выброс нагретого - сзади. 
Вентилятор охлаждения встроен непосредственно в силовой модуль.
Возможны варианты установки корзины вертикально или на монтажную панель.
Одностороннее обслуживание с фронтальной стороны.</t>
    </r>
  </si>
  <si>
    <t>БПС-5000-380/220В-20А-23</t>
  </si>
  <si>
    <t>Корзина ИПС-15000-380/220В-60А-0/3-3U-D-23</t>
  </si>
  <si>
    <t>Корзина с разделительным диодом на выходе для установки до 3-х выпрямителей БПС-5000-380/220В-20А-23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</si>
  <si>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ИПС-15000-380/220В-60А-0/3-3U-D-LVBD-23</t>
  </si>
  <si>
    <t>Корзина с разделительным диодом на выходе для установки до 3-х выпрямителей БПС-5000-380/220В-20А-23
и с возможностью подключения УКУ версии 207.11 или 207.13 и для совместной работы с контактором LVBD-220В.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</si>
  <si>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ИПС-15000-380/220В-60А-0/3-3U-23</t>
  </si>
  <si>
    <t>Корзина для установки до 3-х выпрямителей БПС-5000-380/220В-20А-23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</si>
  <si>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ИПС-2х5000-380/220В-20А-0/2-3U-D-23</t>
  </si>
  <si>
    <t>Корзина для реализации 2-х независимых ЗВУ в одном общем конструтиве с разделительными диодами на выходе, 
с возможностью установки только по одному выпрямителю БПС-5000-380/220В-20А-23 для каждого ЗВУ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</si>
  <si>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ИПС-2х5000-380/220В-20А-0/2-3U-D-LVBD-23</t>
  </si>
  <si>
    <t>Корзина для реализации 2-х независимых ЗВУ в одном общем конструтиве с разделительными диодами на выходе, 
с возможностью установки только по одному выпрямителю БПС-5000-380/220В-20А-23 для каждого ЗВУ,
с возможностью подключения УКУ версии 207.11 или 207.13 и для совместной работы с контактором LVBD-220В.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</si>
  <si>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УКУ-207.13-I14</t>
  </si>
  <si>
    <t>УКУ-207.11-I14</t>
  </si>
  <si>
    <t>7.7</t>
  </si>
  <si>
    <t>БПС-3000-380/220В-15А-23</t>
  </si>
  <si>
    <t>Выпрямитель с трёхфазным входом АС 3х380В (3х400В) (линейное 380В (400В) без нейтрали) и выходом DC 220В 15А.</t>
  </si>
  <si>
    <t>Корзина ИПС-9000-380/220В-45А-0/3-3U-D-23</t>
  </si>
  <si>
    <t>Корзина с разделительным диодом на выходе для установки до 3-х выпрямителей БПС-3000-380/220В-15А-23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</si>
  <si>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ИПС-9000-380/220В-45А-0/3-3U-D-LVBD-23</t>
  </si>
  <si>
    <t>Корзина с разделительным диодом на выходе для установки до 3-х выпрямителей БПС-3000-380/220В-15А-23
и с возможностью подключения УКУ версии 207.11 или 207.13 и для совместной работы с контактором LVBD-220В.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</si>
  <si>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ИПС-9000-380/220В-45А-0/3-3U-23</t>
  </si>
  <si>
    <t>Корзина для установки до 3-х выпрямителей БПС-3000-380/220В-15А-23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</si>
  <si>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ИПС-2х3000-380/220В-15А-0/2-3U-D-23</t>
  </si>
  <si>
    <t>Корзина для реализации 2-х независимых ЗВУ в одном общем конструтиве с разделительными диодами на выходе, 
с возможностью установки только по одному выпрямителю БПС-3000-380/220В-15А-23 для каждого ЗВУ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</si>
  <si>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ИПС-2х3000-380/220В-15А-0/2-3U-D-LVBD-23</t>
  </si>
  <si>
    <t>Корзина для реализации 2-х независимых ЗВУ в одном общем конструтиве с разделительными диодами на выходе, 
с возможностью установки только по одному выпрямителю БПС-3000-380/220В-15А-23 для каждого ЗВУ,
с возможностью подключения УКУ версии 207.11 или 207.13 и для совместной работы с контактором LVBD-220В.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</si>
  <si>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7.8</t>
  </si>
  <si>
    <t>ВХОД АС 3х220В ± 15%, 50Гц (60Гц) ± 10%</t>
  </si>
  <si>
    <t>Форм-фактор и тип модуля-преобразователя:</t>
  </si>
  <si>
    <t>БПС-3000-220/220В-15А-23</t>
  </si>
  <si>
    <t>Силовой модуль-преобразователь:</t>
  </si>
  <si>
    <t>Преобразователь с универсальным входом DC(AC) 220В (230В) и выходом DC 220В 15А.</t>
  </si>
  <si>
    <t>Корзина ИПС-9000-3х220/220В-45А-0/3-3U-D-23</t>
  </si>
  <si>
    <t>Корзина с разделительным диодом на выходе для установки до 3-х преобразователей БПС-3000-220/220В-15А-23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</si>
  <si>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ИПС-9000-3х220/220В-45А-0/3-3U-D-LVBD-23</t>
  </si>
  <si>
    <t>Корзина с разделительным диодом на выходе для установки до 3-х преобразователей БПС-3000-220/220В-15А-23
и с возможностью подключения УКУ версии 207.11 или 207.13 и для совместной работы с контактором LVBD-220В.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</si>
  <si>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ИПС-9000-3х220/220В-45А-0/3-3U-23</t>
  </si>
  <si>
    <t>Корзина для установки до 3-х преобразователей БПС-3000-220/220В-15А-23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</si>
  <si>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ИПС-2х3000-3х220/220В-15А-0/2-3U-D-23</t>
  </si>
  <si>
    <t>Корзина для реализации 2-х независимых ЗВУ в одном общем конструтиве с разделительными диодами на выходе, 
с возможностью установки только по одному преобразователю БПС-3000-220/220В-15А-23 для каждого ЗВУ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</si>
  <si>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ИПС-2х3000-3х220/220В-15А-0/2-3U-D-LVBD-23</t>
  </si>
  <si>
    <t>Корзина для реализации 2-х независимых ЗВУ в одном общем конструтиве с разделительными диодами на выходе, 
с возможностью установки только по одному преобразователю БПС-3000-220/220В-15А-23 для каждого ЗВУ,
с возможностью подключения УКУ версии 207.11 или 207.13 и для совместной работы с контактором LVBD-220В.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</si>
  <si>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7.9</t>
  </si>
  <si>
    <t>ВХОД АС 220В (230В) ± 15%, 50Гц (60Гц) ± 10%</t>
  </si>
  <si>
    <t>Корзина ИПС-9000-220/220В-45А-0/3-3U-D-23</t>
  </si>
  <si>
    <t>Корзина ИПС-9000-220/220В-45А-0/3-3U-D-LVBD-23</t>
  </si>
  <si>
    <t>Корзина ИПС-9000-220/220В-45А-0/3-3U-23</t>
  </si>
  <si>
    <t>Корзина ИПС-2х3000-220/220В-15А-0/2-3U-D-23</t>
  </si>
  <si>
    <t>Корзина ИПС-2х3000-220/220В-15А-0/2-3U-D-LVBD-23</t>
  </si>
  <si>
    <t>7.10</t>
  </si>
  <si>
    <r>
      <rPr>
        <b/>
        <sz val="10"/>
        <color theme="1"/>
        <rFont val="Times New Roman"/>
        <family val="1"/>
        <charset val="204"/>
      </rPr>
      <t>ВЫХОД DC 220В:</t>
    </r>
    <r>
      <rPr>
        <sz val="10"/>
        <color theme="1"/>
        <rFont val="Times New Roman"/>
        <family val="1"/>
        <charset val="204"/>
      </rPr>
      <t xml:space="preserve">
Заряд АКБ 18х12В, 108х2В либо работа без АКБ с фиксированным напряжением из диапазона (195-260)В </t>
    </r>
  </si>
  <si>
    <r>
      <t xml:space="preserve">19'' 3U (0/2):
</t>
    </r>
    <r>
      <rPr>
        <sz val="10"/>
        <color theme="1"/>
        <rFont val="Times New Roman"/>
        <family val="1"/>
        <charset val="204"/>
      </rPr>
      <t>Корзина высотой 3U (133 мм) для установки в 19'' стойки шкафов глубиной не менее 400 мм.
Забор охлаждающего воздуха - слева, выброс нагретого - справа. 
Вентиляторы охлаждения встроены в корзину и не имеют возможность "горячей замены".
Одностороннее обслуживание с фронтальной стороны.</t>
    </r>
  </si>
  <si>
    <t>БПС-1000.04-220/220В-5А-18</t>
  </si>
  <si>
    <t>Преобразователь с универсальным входом DC(AC) 220В (230В) и выходом DC 220В 5А (настроен на работу с АКБ 18х12В).</t>
  </si>
  <si>
    <t>Корзина ИПС-2000-220/220В-10А-0/2-3U-D</t>
  </si>
  <si>
    <t>Корзина с разделительным диодом на выходе для установки до 2-х преобразователей БПС-1000.04-220/220В-5А-18 или БПС-1000.04-220/220В-5А-17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</si>
  <si>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ИПС-2000-220/220В-10А-0/2-3U-D-LVBD</t>
  </si>
  <si>
    <t>Корзина с разделительным диодом на выходе для установки до 2-х преобразователей БПС-1000.04-220/220В-5А-18 или БПС-1000.04-220/220В-5А-17
и с возможностью подключения УКУ версии 207.11 или 207.13 и для совместной работы с контактором LVBD-220В.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</si>
  <si>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ИПС-2000-220/220В-10А-0/2-3U</t>
  </si>
  <si>
    <t>Корзина для установки до 2-х преобразователей БПС-1000.04-220/220В-15А-18 или БПС-1000.04-220/220В-5А-17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</si>
  <si>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УКУ-207.13</t>
  </si>
  <si>
    <t>Контроллер, встроенный в основную корзину с модулями. Встроенный 4-х строчный ЖКИ, 5 кнопок упр-ния.
Мониторинг и управление по интерфейсам RS485 (ModBUS RTU), Ethernet (SNMP v1, ModBUS TCP). LAN порт (Ethernet) расположен сбоку слева.
Дополнительный RS485 для выравнивания токов и синхронной работы  2-х ЗВУ ИПС, работающих на общую АКБ и(или) нагрузку.
Вход DC (80-290)В.</t>
  </si>
  <si>
    <t>УКУ-207.11</t>
  </si>
  <si>
    <t>Контроллер, встроенный в основную корзину с модулями. Встроенный 4-х строчный ЖКИ, 5 кнопок упр-ния. 
Мониторинг и управление по интерфейсам RS485 (ModBUS RTU), Ethernet (SNMP v1, ModBUS TCP). LAN порт (Ethernet) расположен спереди. 
Вход DC (80-290)В.</t>
  </si>
  <si>
    <t>7.11</t>
  </si>
  <si>
    <r>
      <rPr>
        <b/>
        <sz val="10"/>
        <color theme="1"/>
        <rFont val="Times New Roman"/>
        <family val="1"/>
        <charset val="204"/>
      </rPr>
      <t>ВЫХОД DC 220В:</t>
    </r>
    <r>
      <rPr>
        <sz val="10"/>
        <color theme="1"/>
        <rFont val="Times New Roman"/>
        <family val="1"/>
        <charset val="204"/>
      </rPr>
      <t xml:space="preserve">
Заряд АКБ 17х12В, 102х2В либо работа без АКБ с фиксированным напряжением из диапазона (185-245)В </t>
    </r>
  </si>
  <si>
    <t>БПС-1000.04-220/220В-5А-17</t>
  </si>
  <si>
    <t>Преобразователь с универсальным входом DC(AC) 220В (230В) и выходом DC 220В 5А (настроен на работу с АКБ 17х12В).</t>
  </si>
  <si>
    <t>7.12</t>
  </si>
  <si>
    <r>
      <rPr>
        <b/>
        <sz val="10"/>
        <color theme="1"/>
        <rFont val="Times New Roman"/>
        <family val="1"/>
        <charset val="204"/>
      </rPr>
      <t>ВЫХОД DC 220В:</t>
    </r>
    <r>
      <rPr>
        <sz val="10"/>
        <color theme="1"/>
        <rFont val="Times New Roman"/>
        <family val="1"/>
        <charset val="204"/>
      </rPr>
      <t xml:space="preserve">
</t>
    </r>
    <r>
      <rPr>
        <b/>
        <sz val="10"/>
        <color rgb="FFFF0000"/>
        <rFont val="Times New Roman"/>
        <family val="1"/>
        <charset val="204"/>
      </rPr>
      <t xml:space="preserve">Работа без АКБ с фиксированным напряжением из диапазона (187-230)В </t>
    </r>
  </si>
  <si>
    <t>ВХОД DC 220В (230В) ± 15%</t>
  </si>
  <si>
    <t>DC/DC-5000-220/220В-20А-23</t>
  </si>
  <si>
    <t>Преобразователь со входом DC 220В (230В) и выходом DC 220В 20А.</t>
  </si>
  <si>
    <t>Корзина DC/DC-15000-220/220В-60А-0/3-3U-D-23</t>
  </si>
  <si>
    <t>Корзина с разделительным диодом на выходе для установки до 3-х преобразователей DC/DC-5000-220/220В-20А-23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</si>
  <si>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DC/DC-15000-220/220В-60А-0/3-3U-23</t>
  </si>
  <si>
    <t>Корзина для установки до 3-х преобразователей DC/DC-5000-220/220В-20А-23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</si>
  <si>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DC/DC-2х5000-220/220В-20А-0/2-3U-D-23</t>
  </si>
  <si>
    <t>Корзина для реализации 2-х независимых комплектов в одном общем конструтиве с разделительными диодами на выходе, 
с возможностью установки только по одному преобразователю DC/DC-5000-220/220В-20А-23 для каждого комплекта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</si>
  <si>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7.13</t>
  </si>
  <si>
    <r>
      <t xml:space="preserve">19'' 3U (0/2):
</t>
    </r>
    <r>
      <rPr>
        <sz val="10"/>
        <color theme="1"/>
        <rFont val="Times New Roman"/>
        <family val="1"/>
        <charset val="204"/>
      </rPr>
      <t>Корзина высотой 3U (133 мм) для установки в 19'' стойки шкафов глубиной не менее 600 мм.
Забор охлаждающего воздуха - спереди, выброс нагретого - сзади. 
Вентилятор охлаждения встроен непосредственно в силовой модуль.
Возможны варианты установки корзины вертикально или на монтажную панель.
Одностороннее обслуживание с фронтальной стороны.</t>
    </r>
  </si>
  <si>
    <t>Корзина DC/DC-10000-220/220В-40А-0/2-3U-D-23</t>
  </si>
  <si>
    <t>Корзина с разделительным диодом на выходе для установки до 2-х преобразователей DC/DC-5000-220/220В-20А-23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</si>
  <si>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DC/DC-10000-220/220В-40А-0/2-3U-23</t>
  </si>
  <si>
    <t>Корзина для установки до 2-х преобразователей DC/DC-5000-220/220В-20А-23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</si>
  <si>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7.14</t>
  </si>
  <si>
    <t>УНИВЕРСАЛЬНЫЙ ВХОД: DC 220В (230В) ± 15% или АС 220В (230В), 50Гц (60Гц) ± 10%</t>
  </si>
  <si>
    <t>Корзина DC(AC)/DC-9000-220/220В-45А-0/3-3U-D-23</t>
  </si>
  <si>
    <t>Корзина DC(AC)/DC-9000-220/220В-45А-0/3-3U-D-LVBD-23</t>
  </si>
  <si>
    <t>Корзина DC(AC)/DC-9000-220/220В-45А-0/3-3U-23</t>
  </si>
  <si>
    <t>Корзина DC(AC)/DC-2х3000-220/220В-15А-0/2-3U-D-23</t>
  </si>
  <si>
    <t>Корзина DC(AC)/DC-2х3000-220/220В-15А-0/2-3U-D-LVBD-23</t>
  </si>
  <si>
    <t>7.15</t>
  </si>
  <si>
    <t>Корзина DC(AC)/DC-2000-220/220В-10А-0/2-3U-D</t>
  </si>
  <si>
    <t>Корзина DC(AC)/DC-2000-220/220В-10А-0/2-3U-D-LVBD</t>
  </si>
  <si>
    <t>Корзина DC(AC)/DC-2000-220/220В-10А-0/2-3U</t>
  </si>
  <si>
    <t>7.16</t>
  </si>
  <si>
    <t>7.17</t>
  </si>
  <si>
    <r>
      <rPr>
        <b/>
        <sz val="10"/>
        <color theme="1"/>
        <rFont val="Times New Roman"/>
        <family val="1"/>
        <charset val="204"/>
      </rPr>
      <t>ВЫХОД DC 110В:</t>
    </r>
    <r>
      <rPr>
        <sz val="10"/>
        <color theme="1"/>
        <rFont val="Times New Roman"/>
        <family val="1"/>
        <charset val="204"/>
      </rPr>
      <t xml:space="preserve">
Заряд АКБ 9х12В, 54х2В либо работа без АКБ с фиксированным напряжением из диапазона (97-130)В </t>
    </r>
  </si>
  <si>
    <t>БПС-3000-380/110В-30А-23</t>
  </si>
  <si>
    <t>Выпрямитель с трёхфазным входом АС 3х380В (3х400В) (линейное 380В (400В) без нейтрали) и выходом DC 110В 30А.</t>
  </si>
  <si>
    <t>Корзина ИПС-9000-380/110В-90А-0/3-3U-D-23</t>
  </si>
  <si>
    <t>Корзина с разделительным диодом на выходе для установки до 3-х выпрямителей БПС-3000-380/110В-30А-23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</si>
  <si>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ИПС-9000-380/110В-90А-0/3-3U-D-LVBD-23</t>
  </si>
  <si>
    <t>Корзина с разделительным диодом на выходе для установки до 3-х выпрямителей БПС-3000-380/110В-30А-23
и с возможностью подключения УКУ версии 207.11 или 207.13 и для совместной работы с контактором LVBD-220В.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</si>
  <si>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LVBD-110В-100А</t>
  </si>
  <si>
    <t>Контактор защиты АКБ 110В от глубокого разряда. Номинальный ток 100А.</t>
  </si>
  <si>
    <t>LVBD-110В-60А</t>
  </si>
  <si>
    <t>Контактор защиты АКБ 110В от глубокого разряда. Номинальный ток 60А.</t>
  </si>
  <si>
    <t>LVBD-110В-30А</t>
  </si>
  <si>
    <t>Контактор защиты АКБ 110В от глубокого разряда. Номинальный ток 30А.</t>
  </si>
  <si>
    <t>Корзина ИПС-9000-380/110В-90А-0/3-3U-23</t>
  </si>
  <si>
    <t>Корзина для установки до 3-х выпрямителей БПС-3000-380/110В-30А-23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</si>
  <si>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ИПС-2х3000-380/110В-30А-0/2-3U-D-23</t>
  </si>
  <si>
    <t>Корзина для реализации 2-х независимых ЗВУ в одном общем конструтиве с разделительными диодами на выходе, 
с возможностью установки только по одному выпрямителю БПС-3000-380/110В-30А-23 для каждого ЗВУ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</si>
  <si>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ИПС-2х3000-380/110В-30А-0/2-3U-D-LVBD-23</t>
  </si>
  <si>
    <t>Корзина для реализации 2-х независимых ЗВУ в одном общем конструтиве с разделительными диодами на выходе, 
с возможностью установки только по одному выпрямителю БПС-3000-380/110В-30А-23 для каждого ЗВУ,
с возможностью подключения УКУ версии 207.11 или 207.13 и для совместной работы с контактором LVBD-220В.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</si>
  <si>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РКИ110/24СК/255ДДТ/6Р/RS485</t>
  </si>
  <si>
    <t>Реле контроля изоляции цепей DC 110В с изолированными от земли полюсами, мониторинг состояния 24 сухих контактов,
пофидерный контроль 255 линий с помощью датчиков диф. тока, 6 программируемых реле,
мониторинг и управление с УКУ либо по интерфейсу RS485 (ModBUS RTU). 
Питание от контролируемой шины или от внешнего источника DC(AC) 220В.
Встроенный источник DC 12В для питания ДДТ и(или) сухих контактов.</t>
  </si>
  <si>
    <t>РКИ110/255ДДТ/3Р/RS485</t>
  </si>
  <si>
    <t>Реле контроля изоляции цепей DC 110В с изолированными от земли полюсами, пофидерный контроль 255 линий с помощью датчиков диф. тока, 3 программируемых реле,
мониторинг и управление только по интерфейсу RS485 (ModBUS RTU).
Питание от внешнего источника DC (18-72)В 10Вт. 
Возможность работы 2-х РКИ на общую шину.
Для питания ДДТ требуется внешний источник DC 12В.</t>
  </si>
  <si>
    <t>М-110-4K1</t>
  </si>
  <si>
    <r>
      <t xml:space="preserve">Резистивный мост для совместной работы с РКИ в цепях DC 110В.
</t>
    </r>
    <r>
      <rPr>
        <b/>
        <i/>
        <sz val="8"/>
        <color rgb="FFFF0000"/>
        <rFont val="Times New Roman"/>
        <family val="1"/>
        <charset val="204"/>
      </rPr>
      <t>Рекомендуется использовать совместно с любой версией РКИ.</t>
    </r>
  </si>
  <si>
    <t>РКИ110/3Р</t>
  </si>
  <si>
    <t>Реле контроля изоляции цепей DC 110В с изолированными от земли полюсами, 3 запрограммированных реле, мониторинг и управление только с УКУ. 
Питание DC 5В по линии CAN от УКУ или от внешнего источника.
Рекомендуется использовать именно внешний источник, например, MDR-10-5.</t>
  </si>
  <si>
    <t>Внешний источник питания DC 5В для РКИ110/3Р.</t>
  </si>
  <si>
    <t>7.18</t>
  </si>
  <si>
    <t>БПС-3000-220/110В-30А-23</t>
  </si>
  <si>
    <t>Преобразователь с универсальным входом DC(AC) 220В (230В) и выходом DC 110В 30А.</t>
  </si>
  <si>
    <t>Корзина ИПС-9000-3х220/110В-90А-0/3-3U-D-23</t>
  </si>
  <si>
    <t>Корзина с разделительным диодом на выходе для установки до 3-х преобразователей БПС-3000-220/110В-30А-23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</si>
  <si>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ИПС-9000-3х220/110В-90А-0/3-3U-D-LVBD-23</t>
  </si>
  <si>
    <t>Корзина с разделительным диодом на выходе для установки до 3-х преобразователей БПС-3000-220/110В-30А-23
и с возможностью подключения УКУ версии 207.11 или 207.13 и для совместной работы с контактором LVBD-220В.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</si>
  <si>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ИПС-9000-3х220/110В-90А-0/3-3U-23</t>
  </si>
  <si>
    <t>Корзина для установки до 3-х преобразователей БПС-3000-220/110В-30А-23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</si>
  <si>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ИПС-2х3000-3х220/110В-30А-0/2-3U-D-23</t>
  </si>
  <si>
    <t>Корзина для реализации 2-х независимых ЗВУ в одном общем конструтиве с разделительными диодами на выходе, 
с возможностью установки только по одному преобразователю БПС-3000-220/110В-30А-23 для каждого ЗВУ
и с возможностью подключения УКУ версии 207.11 или 207.13.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</si>
  <si>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ИПС-2х3000-3х220/110В-30А-0/2-3U-D-LVBD-23</t>
  </si>
  <si>
    <t>Корзина для реализации 2-х независимых ЗВУ в одном общем конструтиве с разделительными диодами на выходе, 
с возможностью установки только по одному преобразователю БПС-3000-220/110В-30А-23 для каждого ЗВУ,
с возможностью подключения УКУ версии 207.11 или 207.13 и для совместной работы с контактором LVBD-220В.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</si>
  <si>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7.19</t>
  </si>
  <si>
    <t>Корзина ИПС-9000-220/110В-90А-0/3-3U-D-23</t>
  </si>
  <si>
    <t>Корзина ИПС-9000-220/110В-90А-0/3-3U-D-LVBD-23</t>
  </si>
  <si>
    <t>Корзина ИПС-9000-220/110В-90А-0/3-3U-23</t>
  </si>
  <si>
    <t>Корзина ИПС-2х3000-220/110В-30А-0/2-3U-D-23</t>
  </si>
  <si>
    <t>Корзина ИПС-2х3000-220/110В-30А-0/2-3U-D-LVBD-23</t>
  </si>
  <si>
    <t>7.20</t>
  </si>
  <si>
    <t>Корзина DC(AC)/DC-9000-220/110В-90А-0/3-3U-D-23</t>
  </si>
  <si>
    <t>Корзина DC(AC)/DC-9000-220/110В-90А-0/3-3U-D-LVBD-23</t>
  </si>
  <si>
    <t>Корзина DC(AC)/DC-9000-220/110В-90А-0/3-3U-23</t>
  </si>
  <si>
    <t>Корзина DC(AC)/DC-2х3000-220/110В-30А-0/2-3U-D-23</t>
  </si>
  <si>
    <t>Корзина DC(AC)/DC-2х3000-220/110В-30А-0/2-3U-D-LVBD-23</t>
  </si>
  <si>
    <t>7.21</t>
  </si>
  <si>
    <r>
      <rPr>
        <b/>
        <sz val="10"/>
        <color theme="1"/>
        <rFont val="Times New Roman"/>
        <family val="1"/>
        <charset val="204"/>
      </rPr>
      <t>ВЫХОД DC 60В:</t>
    </r>
    <r>
      <rPr>
        <sz val="10"/>
        <color theme="1"/>
        <rFont val="Times New Roman"/>
        <family val="1"/>
        <charset val="204"/>
      </rPr>
      <t xml:space="preserve">
Заряд АКБ 5х12В, 30х2В либо работа без АКБ с фиксированным напряжением из диапазона (54-72)В </t>
    </r>
  </si>
  <si>
    <r>
      <t xml:space="preserve">19'' 3U (0/3):
</t>
    </r>
    <r>
      <rPr>
        <sz val="10"/>
        <color theme="1"/>
        <rFont val="Times New Roman"/>
        <family val="1"/>
        <charset val="204"/>
      </rPr>
      <t>Корзина высотой 3U (133 мм) для установки в 19'' стойки шкафов глубиной не менее 800 мм.
Забор охлаждающего воздуха - спереди, выброс нагретого - сзади. 
Вентилятор охлаждения встроен непосредственно в силовой модуль.
Возможны варианты установки корзины вертикально или на монтажную панель.
Двухстороннее обслуживание.</t>
    </r>
  </si>
  <si>
    <t>БПС-3000-380/60В-50А-23</t>
  </si>
  <si>
    <t>Выпрямитель с трёхфазным входом АС 3х380В (3х400В) (линейное 380В (400В) без нейтрали) и выходом DC 60В 50А.</t>
  </si>
  <si>
    <t>Корзина ИПС-9000-380/60В-150А-0/3-3U-23</t>
  </si>
  <si>
    <t>Корзина для установки до 3-х выпрямителей БПС-3000-380/60В-50А-23
и с возможностью подключения УКУ версии 207.11-(20-70)В или 207.13-(20-70).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</si>
  <si>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ИПС-6000-380/60В-100А-0/2-3U-D-23</t>
  </si>
  <si>
    <t>Корзина для установки модульного выходного развязывающего диода, 1 или 2-х выпрямителей БПС-3000-380/60В-50А-23
и с возможностью подключения УКУ версии 207.11-(20-70)В или 207.13-(20-70)В.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</si>
  <si>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Д-ВЕНТ(АС220В)-DC100В-120А-3U-23</t>
  </si>
  <si>
    <t>Диод модульного исполнения со встроенным вентилятором охлаждения для установки в корзину с модулями. 
Номинальное напряжение DC до 100В, номинальный ток до 120А.</t>
  </si>
  <si>
    <t>УКУ-207.13-(20-70)В-D</t>
  </si>
  <si>
    <t>Контроллер выносной для установки на дверь шкафа. Встроенный 4-х строчный ЖКИ, 5 кнопок упр-ния.
Мониторинг и управление по интерфейсам RS485 (ModBUS RTU), Ethernet (SNMP v1, ModBUS TCP). LAN порт (Ethernet) расположен сбоку слева.
Дополнительный RS485 для выравнивания токов и синхронной работы  2-х ЗВУ ИПС, работающих на общую АКБ и(или) нагрузку.
Вход DC (20-70)В.</t>
  </si>
  <si>
    <t>УКУ-207.13-(20-70)В-I14</t>
  </si>
  <si>
    <t>Контроллер, встроенный в основную корзину с модулями на посадочное место №3. Встроенный 4-х строчный ЖКИ, 5 кнопок упр-ния.
Мониторинг и управление по интерфейсам RS485 (ModBUS RTU), Ethernet (SNMP v1, ModBUS TCP). LAN порт (Ethernet) расположен сбоку слева.
Дополнительный RS485 для выравнивания токов и синхронной работы  2-х ЗВУ ИПС, работающих на общую АКБ и(или) нагрузку.
Вход DC (20-70)В.</t>
  </si>
  <si>
    <t>УКУ-207.13-(20-70)В-3U</t>
  </si>
  <si>
    <t>Контроллер для установки в отдельный корпус 19'' 3U. Встроенный 4-х строчный ЖКИ, 5 кнопок упр-ния.
Мониторинг и управление по интерфейсам RS485 (ModBUS RTU), Ethernet (SNMP v1, ModBUS TCP). LAN порт (Ethernet) расположен сбоку слева.
Дополнительный RS485 для выравнивания токов и синхронной работы  2-х ЗВУ ИПС, работающих на общую АКБ и(или) нагрузку.
Вход DC (20-70)В.</t>
  </si>
  <si>
    <t>УКУ-207.11-(20-70)В-I14</t>
  </si>
  <si>
    <t>Контроллер, встроенный в основную корзину с модулями на посадочное место №3. Встроенный 4-х строчный ЖКИ, 5 кнопок упр-ния. 
Мониторинг и управление по интерфейсам RS485 (ModBUS RTU), Ethernet (SNMP v1, ModBUS TCP). LAN порт (Ethernet) расположен спереди. 
Вход DC (20-70)В.</t>
  </si>
  <si>
    <t>УКУ-207.11-(20-70)В-3U</t>
  </si>
  <si>
    <t>Контроллер для установки в отдельный корпус 19'' 3U. Встроенный 4-х строчный ЖКИ, 5 кнопок упр-ния.
Мониторинг и управление по интерфейсам RS485 (ModBUS RTU), Ethernet (SNMP v1, ModBUS TCP). LAN порт (Ethernet) расположен спереди.
Вход DC (20-70)В.</t>
  </si>
  <si>
    <t>УКУ-207.11-(20-70)В-D</t>
  </si>
  <si>
    <t>Контроллер выносной для установки на дверь шкафа. Встроенный 4-х строчный ЖКИ, 5 кнопок упр-ния.
Мониторинг и управление по интерфейсам RS485 (ModBUS RTU), Ethernet (SNMP v1, ModBUS TCP). LAN порт (Ethernet) расположен спереди.
Вход DC (20-70)В.</t>
  </si>
  <si>
    <t>Контакторы LVBD:</t>
  </si>
  <si>
    <t>LVBD-60В-300А</t>
  </si>
  <si>
    <t>Контактор защиты АКБ 60В от глубокого разряда. Номинальный ток 300А.</t>
  </si>
  <si>
    <t>РКИ60/3Р</t>
  </si>
  <si>
    <t>Реле контроля изоляции цепей DC 60В с изолированными от земли полюсами, 3 запрограммированных реле, мониторинг и управление только с УКУ. 
Питание DC 5В по линии CAN от УКУ или от внешнего источника.
Рекомендуется использовать именно внешний источник.</t>
  </si>
  <si>
    <t>М-60-2K2</t>
  </si>
  <si>
    <r>
      <t xml:space="preserve">Резистивный мост для совместной работы с РКИ в цепях DC 60В.
</t>
    </r>
    <r>
      <rPr>
        <b/>
        <i/>
        <sz val="8"/>
        <color rgb="FFFF0000"/>
        <rFont val="Times New Roman"/>
        <family val="1"/>
        <charset val="204"/>
      </rPr>
      <t>Рекомендуется использовать совместно с любой версией РКИ.</t>
    </r>
  </si>
  <si>
    <t>7.22</t>
  </si>
  <si>
    <t>БПС-3000-220/60В-50А-23</t>
  </si>
  <si>
    <t>Преобразователь с универсальным входом DC(AC) 220В (230В) и выходом DC 60В 50А.</t>
  </si>
  <si>
    <t>Корзина ИПС-9000-3х220/60В-150А-0/3-3U-23</t>
  </si>
  <si>
    <t>Корзина для установки до 3-х преобразователей БПС-3000-220/60В-50А-23
и с возможностью подключения УКУ версии 207.11-(20-70)В или 207.13-(20-70).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</si>
  <si>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ИПС-6000-3х220/60В-100А-0/2-3U-D-23</t>
  </si>
  <si>
    <t>Корзина для установки модульного выходного развязывающего диода, 1 или 2-х преобразователей БПС-3000-220/60В-50А-23
и с возможностью подключения УКУ версии 207.11-(20-70)В или 207.13-(20-70)В.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</si>
  <si>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7.23</t>
  </si>
  <si>
    <t>Корзина ИПС-9000-220/60В-150А-0/3-3U-23</t>
  </si>
  <si>
    <t>Корзина ИПС-6000-220/60В-100А-0/2-3U-D-23</t>
  </si>
  <si>
    <t>Д-ВЕНТ(DC12В)-DC100В-120А-3U-23</t>
  </si>
  <si>
    <t>7.24</t>
  </si>
  <si>
    <t>Корзина DC(AC)/DC-9000-220/60В-150А-0/3-3U-23</t>
  </si>
  <si>
    <t>Корзина DC(AC)/DC-6000-220/60В-100А-0/2-3U-D-23</t>
  </si>
  <si>
    <t>7.25</t>
  </si>
  <si>
    <r>
      <rPr>
        <b/>
        <sz val="10"/>
        <color theme="1"/>
        <rFont val="Times New Roman"/>
        <family val="1"/>
        <charset val="204"/>
      </rPr>
      <t>ВЫХОД DC 48В:</t>
    </r>
    <r>
      <rPr>
        <sz val="10"/>
        <color theme="1"/>
        <rFont val="Times New Roman"/>
        <family val="1"/>
        <charset val="204"/>
      </rPr>
      <t xml:space="preserve">
Заряд АКБ 4х12В, 24х2В либо работа без АКБ с фиксированным напряжением из диапазона (44-58)В </t>
    </r>
  </si>
  <si>
    <t>БПС-3000-380/48В-60А-23</t>
  </si>
  <si>
    <t>Выпрямитель с трёхфазным входом АС 3х380В (3х400В) (линейное 380В (400В) без нейтрали) и выходом DC 48В 60А.</t>
  </si>
  <si>
    <t>Корзина ИПС-9000-380/48В-180А-0/3-3U-23</t>
  </si>
  <si>
    <t>Корзина для установки до 3-х выпрямителей БПС-3000-380/48В-60А-23
и с возможностью подключения УКУ версии 207.11-(20-70)В или 207.13-(20-70).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</si>
  <si>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ИПС-6000-380/48В-120А-0/2-3U-D-23</t>
  </si>
  <si>
    <t>Корзина для установки модульного выходного развязывающего диода, 1 или 2-х выпрямителей БПС-3000-380/48В-60А-23
и с возможностью подключения УКУ версии 207.11-(20-70)В или 207.13-(20-70)В.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</si>
  <si>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LVBD-48В-300А</t>
  </si>
  <si>
    <t>Контактор защиты АКБ 48В от глубокого разряда. Номинальный ток 300А.</t>
  </si>
  <si>
    <t>РКИ48/24СК/255ДДТ/6Р/RS485</t>
  </si>
  <si>
    <t>Реле контроля изоляции цепей DC 48В с изолированными от земли полюсами, мониторинг состояния 24 сухих контактов,
пофидерный контроль 255 линий с помощью датчиков диф. тока, 6 программируемых реле,
мониторинг и управление с УКУ либо по интерфейсу RS485 (ModBUS RTU). 
Питание от контролируемой шины или от внешнего источника DC(AC) 220В.
Встроенный источник DC 12В для питания ДДТ и(или) сухих контактов.</t>
  </si>
  <si>
    <t>РКИ48/255ДДТ/3Р/RS485</t>
  </si>
  <si>
    <t>Реле контроля изоляции цепей DC 48В с изолированными от земли полюсами, пофидерный контроль 255 линий с помощью датчиков диф. тока, 3 программируемых реле,
мониторинг и управление только по интерфейсу RS485 (ModBUS RTU).
Питание от внешнего источника DC (18-72)В 10Вт. 
Возможность работы 2-х РКИ на общую шину.
Для питания ДДТ требуется внешний источник DC 12В.</t>
  </si>
  <si>
    <t>М-48-2K2</t>
  </si>
  <si>
    <r>
      <t xml:space="preserve">Резистивный мост для совместной работы с РКИ в цепях DC 48В.
</t>
    </r>
    <r>
      <rPr>
        <b/>
        <i/>
        <sz val="8"/>
        <color rgb="FFFF0000"/>
        <rFont val="Times New Roman"/>
        <family val="1"/>
        <charset val="204"/>
      </rPr>
      <t>Рекомендуется использовать совместно с любой версией РКИ.</t>
    </r>
  </si>
  <si>
    <t>РКИ48/3Р</t>
  </si>
  <si>
    <t>Реле контроля изоляции цепей DC 48В с изолированными от земли полюсами, 3 запрограммированных реле, мониторинг и управление только с УКУ. 
Питание DC 5В по линии CAN от УКУ или от внешнего источника.
Рекомендуется использовать именно внешний источник.</t>
  </si>
  <si>
    <t>7.26</t>
  </si>
  <si>
    <t>БПС-3000-220/48В-60А-23</t>
  </si>
  <si>
    <t>Преобразователь с универсальным входом DC(AC) 220В (230В) и выходом DC 48В 60А.</t>
  </si>
  <si>
    <t>Корзина ИПС-9000-3х220/48В-180А-0/3-3U-23</t>
  </si>
  <si>
    <t>Корзина для установки до 3-х преобразователей БПС-3000-220/48В-60А-23
и с возможностью подключения УКУ версии 207.11-(20-70)В или 207.13-(20-70).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</si>
  <si>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ИПС-6000-3х220/48В-120А-0/2-3U-D-23</t>
  </si>
  <si>
    <t>Корзина для установки модульного выходного развязывающего диода, 1 или 2-х преобразователей БПС-3000-220/48В-60А-23
и с возможностью подключения УКУ версии 207.11-(20-70)В или 207.13-(20-70)В.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</si>
  <si>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7.27</t>
  </si>
  <si>
    <t>Корзина ИПС-9000-220/48В-180А-0/3-3U-23</t>
  </si>
  <si>
    <t>Корзина ИПС-6000-220/48В-120А-0/2-3U-D-23</t>
  </si>
  <si>
    <t>7.28</t>
  </si>
  <si>
    <t>Корзина DC(AC)/DC-9000-220/48В-180А-0/3-3U-23</t>
  </si>
  <si>
    <t>Корзина DC(AC)/DC-6000-220/48В-120А-0/2-3U-D-23</t>
  </si>
  <si>
    <t>7.29</t>
  </si>
  <si>
    <r>
      <rPr>
        <b/>
        <sz val="10"/>
        <color theme="1"/>
        <rFont val="Times New Roman"/>
        <family val="1"/>
        <charset val="204"/>
      </rPr>
      <t>ВЫХОД DC 30В:</t>
    </r>
    <r>
      <rPr>
        <sz val="10"/>
        <color theme="1"/>
        <rFont val="Times New Roman"/>
        <family val="1"/>
        <charset val="204"/>
      </rPr>
      <t xml:space="preserve">
Заряд АКБ 5х6В, 15х2В либо работа без АКБ с фиксированным напряжением из диапазона (26-36)В </t>
    </r>
  </si>
  <si>
    <t>БПС-3000-380/30В-100А-23</t>
  </si>
  <si>
    <t>Выпрямитель с трёхфазным входом АС 3х380В (3х400В) (линейное 380В (400В) без нейтрали) и выходом DC 30В 100А.</t>
  </si>
  <si>
    <t>Корзина ИПС-9000-380/30В-300А-0/3-3U-23</t>
  </si>
  <si>
    <t>Корзина для установки до 3-х выпрямителей БПС-3000-380/30В-100А-23
и с возможностью подключения УКУ версии 207.11-(20-70)В или 207.13-(20-70).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</si>
  <si>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ИПС-6000-380/30В-200А-0/2-3U-D-23</t>
  </si>
  <si>
    <t>Корзина для установки модульного выходного развязывающего диода, 1 или 2-х выпрямителей БПС-3000-380/30В-100А-23
и с возможностью подключения УКУ версии 207.11-(20-70)В или 207.13-(20-70)В.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</si>
  <si>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Д-ВЕНТ(АС220В)-DC100В-200А-3U-23</t>
  </si>
  <si>
    <t>Диод модульного исполнения со встроенным вентилятором охлаждения для установки в корзину с модулями. 
Номинальное напряжение DC до 100В, номинальный ток до 200А.</t>
  </si>
  <si>
    <t>LVBD-30В-300А</t>
  </si>
  <si>
    <t>Контактор защиты АКБ 30В от глубокого разряда. Номинальный ток 300А.</t>
  </si>
  <si>
    <t>РКИ30/3Р</t>
  </si>
  <si>
    <t>Реле контроля изоляции цепей DC 30В с изолированными от земли полюсами, 3 запрограммированных реле, мониторинг и управление только с УКУ. 
Питание DC 5В по линии CAN от УКУ или от внешнего источника.
Рекомендуется использовать именно внешний источник.</t>
  </si>
  <si>
    <t>М-30-2K2</t>
  </si>
  <si>
    <r>
      <t xml:space="preserve">Резистивный мост для совместной работы с РКИ в цепях DC 30В.
</t>
    </r>
    <r>
      <rPr>
        <b/>
        <i/>
        <sz val="8"/>
        <color rgb="FFFF0000"/>
        <rFont val="Times New Roman"/>
        <family val="1"/>
        <charset val="204"/>
      </rPr>
      <t>Рекомендуется использовать совместно с любой версией РКИ.</t>
    </r>
  </si>
  <si>
    <t>7.30</t>
  </si>
  <si>
    <t>БПС-3000-220/30В-100А-23</t>
  </si>
  <si>
    <t>Преобразователь с универсальным входом DC(AC) 220В (230В) и выходом DC 30В 100А.</t>
  </si>
  <si>
    <t>Корзина ИПС-9000-3х220/30В-300А-0/3-3U-23</t>
  </si>
  <si>
    <t>Корзина для установки до 3-х преобразователей БПС-3000-220/30В-100А-23
и с возможностью подключения УКУ версии 207.11-(20-70)В или 207.13-(20-70).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</si>
  <si>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ИПС-6000-3х220/30В-200А-0/2-3U-D-23</t>
  </si>
  <si>
    <t>Корзина для установки модульного выходного развязывающего диода, 1 или 2-х преобразователей БПС-3000-220/30В-100А-23
и с возможностью подключения УКУ версии 207.11-(20-70)В или 207.13-(20-70)В.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</si>
  <si>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7.31</t>
  </si>
  <si>
    <t>Корзина ИПС-9000-220/30В-300А-0/3-3U-23</t>
  </si>
  <si>
    <t>Корзина ИПС-6000-220/30В-200А-0/2-3U-D-23</t>
  </si>
  <si>
    <t>Д-ВЕНТ(DC12В)-DC100В-200А-3U-23</t>
  </si>
  <si>
    <t>7.32</t>
  </si>
  <si>
    <t>Корзина DC(AC)/DC-9000-220/30В-300А-0/3-3U-23</t>
  </si>
  <si>
    <t>Корзина DC(AC)/DC-6000-220/30В-200А-0/2-3U-D-23</t>
  </si>
  <si>
    <t>7.33</t>
  </si>
  <si>
    <r>
      <rPr>
        <b/>
        <sz val="10"/>
        <color theme="1"/>
        <rFont val="Times New Roman"/>
        <family val="1"/>
        <charset val="204"/>
      </rPr>
      <t>ВЫХОД DC 24В:</t>
    </r>
    <r>
      <rPr>
        <sz val="10"/>
        <color theme="1"/>
        <rFont val="Times New Roman"/>
        <family val="1"/>
        <charset val="204"/>
      </rPr>
      <t xml:space="preserve">
Заряд АКБ 2х12В, 12х2В либо работа без АКБ с фиксированным напряжением из диапазона (20-29)В </t>
    </r>
  </si>
  <si>
    <t>БПС-3000-380/24В-100А-23</t>
  </si>
  <si>
    <t>Выпрямитель с трёхфазным входом АС 3х380В (3х400В) (линейное 380В (400В) без нейтрали) и выходом DC 24В 100А.</t>
  </si>
  <si>
    <t>Корзина ИПС-9000-380/24В-300А-0/3-3U-23</t>
  </si>
  <si>
    <t>Корзина для установки до 3-х выпрямителей БПС-3000-380/24В-100А-23
и с возможностью подключения УКУ версии 207.11-(20-70)В или 207.13-(20-70).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</si>
  <si>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ИПС-6000-380/24В-200А-0/2-3U-D-23</t>
  </si>
  <si>
    <t>Корзина для установки модульного выходного развязывающего диода, 1 или 2-х выпрямителей БПС-3000-380/24В-100А-23
и с возможностью подключения УКУ версии 207.11-(20-70)В или 207.13-(20-70)В.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</si>
  <si>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LVBD-24В-300А</t>
  </si>
  <si>
    <t>Контактор защиты АКБ 24В от глубокого разряда. Номинальный ток 300А.</t>
  </si>
  <si>
    <t>РКИ24/255ДДТ/3Р/RS485</t>
  </si>
  <si>
    <t>Реле контроля изоляции цепей DC 24В с изолированными от земли полюсами, пофидерный контроль 255 линий с помощью датчиков диф. тока, 3 программируемых реле,
мониторинг и управление только по интерфейсу RS485 (ModBUS RTU).
Питание от внешнего источника DC (18-72)В 10Вт. 
Возможность работы 2-х РКИ на общую шину.
Для питания ДДТ требуется внешний источник DC 12В.</t>
  </si>
  <si>
    <t>М-24-1K5</t>
  </si>
  <si>
    <r>
      <t xml:space="preserve">Резистивный мост для совместной работы с РКИ в цепях DC 24В.
</t>
    </r>
    <r>
      <rPr>
        <b/>
        <i/>
        <sz val="8"/>
        <color rgb="FFFF0000"/>
        <rFont val="Times New Roman"/>
        <family val="1"/>
        <charset val="204"/>
      </rPr>
      <t>Рекомендуется использовать совместно с любой версией РКИ.</t>
    </r>
  </si>
  <si>
    <t>РКИ24/3Р</t>
  </si>
  <si>
    <t>Реле контроля изоляции цепей DC 24В с изолированными от земли полюсами, 3 запрограммированных реле, мониторинг и управление только с УКУ. 
Питание DC 5В по линии CAN от УКУ или от внешнего источника.
Рекомендуется использовать именно внешний источник.</t>
  </si>
  <si>
    <t>М-24-2K2</t>
  </si>
  <si>
    <r>
      <t xml:space="preserve">Резистивный мост для совместной работы с РКИ24/3Р в цепях DC 24В.
</t>
    </r>
    <r>
      <rPr>
        <b/>
        <i/>
        <sz val="8"/>
        <color rgb="FFFF0000"/>
        <rFont val="Times New Roman"/>
        <family val="1"/>
        <charset val="204"/>
      </rPr>
      <t>Рекомендуется использовать совместно с любой версией РКИ.</t>
    </r>
  </si>
  <si>
    <t>7.34</t>
  </si>
  <si>
    <t>БПС-3000-220/24В-100А-23</t>
  </si>
  <si>
    <t>Преобразователь с универсальным входом DC(AC) 220В (230В) и выходом DC 24В 100А.</t>
  </si>
  <si>
    <t>Корзина ИПС-9000-3х220/24В-300А-0/3-3U-23</t>
  </si>
  <si>
    <t>Корзина для установки до 3-х преобразователей БПС-3000-220/24В-100А-23
и с возможностью подключения УКУ версии 207.11-(20-70)В или 207.13-(20-70).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</si>
  <si>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ИПС-6000-3х220/24В-200А-0/2-3U-D-23</t>
  </si>
  <si>
    <t>Корзина для установки модульного выходного развязывающего диода, 1 или 2-х преобразователей БПС-3000-220/24В-100А-23
и с возможностью подключения УКУ версии 207.11-(20-70)В или 207.13-(20-70)В.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</si>
  <si>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7.35</t>
  </si>
  <si>
    <t>Корзина ИПС-9000-220/24В-300А-0/3-3U-23</t>
  </si>
  <si>
    <t>Корзина ИПС-6000-220/24В-200А-0/2-3U-D-23</t>
  </si>
  <si>
    <t>7.36</t>
  </si>
  <si>
    <t>Корзина DC(AC)/DC-9000-220/24В-300А-0/3-3U-23</t>
  </si>
  <si>
    <t>Корзина DC(AC)/DC-6000-220/24В-200А-0/2-3U-D-23</t>
  </si>
  <si>
    <t>7.37</t>
  </si>
  <si>
    <t>ВХОД: DC (18-72)В</t>
  </si>
  <si>
    <t>DC/DC-500.04-(18-72)/24В-20А</t>
  </si>
  <si>
    <t>Преобразователь со входом DC (18-72)В и выходом DC 24В 20А.</t>
  </si>
  <si>
    <t>Корзина DC/DC-1000-(18-72)/24В-40А-0/2-3U</t>
  </si>
  <si>
    <t>Корзина для установки до 2-х преобразователей DC/DC-500.04-(20-70)/24В-20А
и с возможностью подключения УКУ версии 207.11-(20-70)В или 207.13-(20-70).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</si>
  <si>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Корзина DC/DC-1000-(18-72)/24В-40А-0/2-3U-D</t>
  </si>
  <si>
    <t>Корзина с разделительным диодом на выходе для установки до 2-х преобразователей DC/DC-500.04-(20-70)/24В-20А 
и с возможностью подключения УКУ версии 207.11-(20-70)В или 207.13-(20-70)В. 
Корзина может быть скорфигурирована как основная (для работы с УКУ) 
либо как дополнительная (подключение к основной корзине по CAN интерфейсу).</t>
  </si>
  <si>
    <t>7.1.</t>
  </si>
  <si>
    <t>Моноблочные зарядно-выпрямительные устройства ФОРПОСТ.</t>
  </si>
  <si>
    <t>Моноблочный выпрямитель-конвертор с функционалом ЗВУ</t>
  </si>
  <si>
    <t>7.1 Моноблочные зарядно-выпрямительные устройства</t>
  </si>
  <si>
    <t>DC(AC)/DC-2000-220/220В-10А-2U RI</t>
  </si>
  <si>
    <t>Преобразователь напряжения =220(~220В)/220В-10А,2U, с развязывающим диодом для параллельной работы, регулировка выходных параметров и их индикации на семисегментных элементах</t>
  </si>
  <si>
    <t>Вольтодобавочные конвертеры с  входным  напряжением 220В DС</t>
  </si>
  <si>
    <t>Вольтодобавочные конвертеры с входным напряжением 220В DС предназначены для стабилизации напряжения на нагрузке на уровне</t>
  </si>
  <si>
    <t>230 В  при  снижении   напряжения  на  батарее  до  165В.  Ток до  150, 300, 600, 900 А</t>
  </si>
  <si>
    <t>УКУ-207.11-I14-ВДК</t>
  </si>
  <si>
    <t>Контроллер для совместной работы с модулями ВДК. Встроен в основную корзину с модулями на крайнее правое посадочное место. Встроенный 4-х строчный ЖКИ, 5 кнопок упр-ния. Мониторинг и управление по интерфейсам RS485 (ModBUS RTU), Ethernet (SNMP v1, ModBUS TCP). LAN порт (Ethernet) расположен спереди. Вход DC (80-290)В.</t>
  </si>
  <si>
    <t>УКУ-207.11-D-ВДК</t>
  </si>
  <si>
    <t>Контроллер для совместной работы с модулями ВДК. Конструктивное исполнение для установки на дверь шкафа. Встроенный 4-х строчный ЖКИ, 5 кнопок упр-ния. Мониторинг и управление по интерфейсам RS485 (ModBUS RTU), Ethernet (SNMP v1, ModBUS TCP). LAN порт (Ethernet) расположен спереди. Вход DC (80-290)В.</t>
  </si>
  <si>
    <t>УКУ-207.11-3U-ВДК</t>
  </si>
  <si>
    <t>Контроллер для совместной работы с модулями ВДК. Конструктивное исполнение в отдельном корпусе 19'' 3U. Встроенный 4-х строчный ЖКИ, 5 кнопок упр-ния. Мониторинг и управление по интерфейсам RS485 (ModBUS RTU), Ethernet (SNMP v1, ModBUS TCP). LAN порт (Ethernet) расположен спереди. Вход DC (80-290)В.</t>
  </si>
  <si>
    <t>УКУ-207.13-I14-ВДК</t>
  </si>
  <si>
    <t>Контроллер для совместной работы с модулями ВДК. Встроен в основную корзину с модулями на посадочное место №3. Встроенный 4-х строчный ЖКИ, 5 кнопок упр-ния. Мониторинг и управление по интерфейсам RS485 (ModBUS RTU), Ethernet (SNMP v1, ModBUS TCP). LAN порт (Ethernet) расположен сбоку слева. Вход DC (80-290)В.</t>
  </si>
  <si>
    <t>УКУ-207.13-D-ВДК</t>
  </si>
  <si>
    <t>Контроллер для совместной работы с модулями ВДК. Конструктивное исполнение для установки на дверь шкафа. Встроенный 4-х строчный ЖКИ, 5 кнопок упр-ния. Мониторинг и управление по интерфейсам RS485 (ModBUS RTU), Ethernet (SNMP v1, ModBUS TCP). LAN порт (Ethernet) расположен сбоку слева. Вход DC (80-290)В.</t>
  </si>
  <si>
    <t>УКУ-207.13-3U-ВДК</t>
  </si>
  <si>
    <t>Контроллер для совместной работы с модулями ВДК. Конструктивное исполнение в отдельном корпусе 19'' 3U. Встроенный 4-х строчный ЖКИ, 5 кнопок упр-ния. Мониторинг и управление по интерфейсам RS485 (ModBUS RTU), Ethernet (SNMP v1, ModBUS TCP). LAN порт (Ethernet) расположен сбоку слева. Вход DC (80-290)В</t>
  </si>
  <si>
    <t>Модуль измерения тока ВДК 100А</t>
  </si>
  <si>
    <t>Измерение тока ВДК и передача информации в УКУ по гальванически развязанной шине CAN. Номинальный ток 100А.</t>
  </si>
  <si>
    <t>Модуль измерения тока ВДК 300А</t>
  </si>
  <si>
    <t>Измерение тока ВДК и передача информации в УКУ по гальванически развязанной шине CAN. Номинальный ток 300А.</t>
  </si>
  <si>
    <t>Модуль измерения тока ВДК 500А</t>
  </si>
  <si>
    <t>Измерение тока ВДК и передача информации в УКУ по гальванически развязанной шине CAN. Номинальный ток 500А.</t>
  </si>
  <si>
    <t>Модуль измерения тока ВДК 750А</t>
  </si>
  <si>
    <t>Измерение тока ВДК и передача информации в УКУ по гальванически развязанной шине CAN. Номинальный ток 750А.</t>
  </si>
  <si>
    <t>Модуль измерения тока ВДК 1000А</t>
  </si>
  <si>
    <t>Измерение тока ВДК и передача информации в УКУ по гальванически развязанной шине CAN. Номинальный ток 1000А.</t>
  </si>
  <si>
    <t>Корзина ВДК-9000-(170-230)/230В-150А-0/3-3U</t>
  </si>
  <si>
    <t>Основная корзина для установки до 3-х конверторов БПС-3000-220/60В-50А-14-ВДК (65В 50А) с возможностью подключения УКУ версии 207.11-ВДК или 207.13-ВДК.</t>
  </si>
  <si>
    <t>Корзина ВДК-12000-(170-230)/230В-200А-0/4-3U</t>
  </si>
  <si>
    <t>Основная корзина для установки до 4-х конверторов БПС-3000-220/60В-50А-14-ВДК (65В 75А) или БПС-3000-220/60В-50А-14-ВДК (65В 50А) с возможностью подключения УКУ версии 207.11-ВДК или 207.13-ВДК.</t>
  </si>
  <si>
    <t>БПС-3000-220/60В-50А-14-ВДК (65В 50А)</t>
  </si>
  <si>
    <t>Вольтодобавочный конвертор (модуль) со входом DC (165-260)В с макисмальным добавочным напряжением DC 65В и номинальным выходным током 50А</t>
  </si>
  <si>
    <t>БПС-3000-220/60В-50А-14-ВДК (65В 75А)</t>
  </si>
  <si>
    <t>Вольтодобавочный конвертор (модуль) со входом DC (165-260)В с макисмальным добавочным напряжением DC 65В и номинальным выходным током 50А и с перегрузочной способностью до 150% в течение 60-ти секунд</t>
  </si>
  <si>
    <t xml:space="preserve">Устройства  разряда  батарей  220В DC  (УРБ)  предназначены  для контрольного разряда  батарей  постоянным  током или  постоянной мощностью </t>
  </si>
  <si>
    <t>до конечного напряжения</t>
  </si>
  <si>
    <t>УРБ 220В-50А</t>
  </si>
  <si>
    <t>Устройство  для разряда батарей 220В  постоянным  током  до 50А или  постоянной мощностью до 8 кВт</t>
  </si>
  <si>
    <t>УРБ 220В-120А</t>
  </si>
  <si>
    <t>Устройство  для разряда батарей 220В  постоянным  током  до 120А или  постоянной мощностью до 18 кВт</t>
  </si>
  <si>
    <t>УРБ 220В-200А</t>
  </si>
  <si>
    <t>Устройство  для разряда батарей 220В  постоянным  током  до 200А или  постоянной мощностью до 32 кВт</t>
  </si>
  <si>
    <t>Реле контроля изоляции шин постоянного тока 220В DC РКИ</t>
  </si>
  <si>
    <t>РКИ 220/24СК/255ДДТ/6Р/RS485</t>
  </si>
  <si>
    <t xml:space="preserve">Реле контроля изоляции шин 220В DC возможностью пофиндерного контроля, до 255 датчиков диф.тока, </t>
  </si>
  <si>
    <t>до 24 входов сухих контактов , 6 реле, выход RS 485</t>
  </si>
  <si>
    <t>РКИ 220/255ДДТ/3Р/RS485-V2</t>
  </si>
  <si>
    <t>Реле контроля изоляции шин 220В DC возможностью пофиндерного контроля, до 255 датчиков  диф.тока,3реле</t>
  </si>
  <si>
    <t>выход RS 485</t>
  </si>
  <si>
    <t>Датчик дифф. тока</t>
  </si>
  <si>
    <t>Датчик дифференциального  тока  для пофидерного контроля изоляции. Выход RS485</t>
  </si>
  <si>
    <t xml:space="preserve">    цена по запросу</t>
  </si>
  <si>
    <t>Мост для РКИ  М-220-8К2</t>
  </si>
  <si>
    <t>Мост  для  РКИ</t>
  </si>
  <si>
    <t xml:space="preserve">РКИ 220/3P-v2             </t>
  </si>
  <si>
    <t>Реле контроля изоляции шин 220В DC возможностью пофиндерного контроля для использования в комплекте с УКУ 207.11</t>
  </si>
  <si>
    <t>цена по запросу</t>
  </si>
  <si>
    <t>УКУ 207.13 выход CAN</t>
  </si>
  <si>
    <t xml:space="preserve">Источники питания магниторазрядных насосов  </t>
  </si>
  <si>
    <t xml:space="preserve">Источники питания магниторазрядных насосов, входное напряжение 220 В AC, выходное 7 Кв DC, с ограничением выходного тока и мощности. </t>
  </si>
  <si>
    <t xml:space="preserve">Корпус для установки в шкаф 19", высота 3U, "минус"выходного напряжения на корпусе. </t>
  </si>
  <si>
    <t>Мониторинг по RS 485 (MODBUS RTU), идёт без высоковольтного кабеля</t>
  </si>
  <si>
    <t>ИПС -300- 220В/7кВ-0,2А</t>
  </si>
  <si>
    <t>Преобразование ~220В в постоянное 7кВ, номинальный ток 0,2А, номинальная выходная мощность 300Вт</t>
  </si>
  <si>
    <t>ИПС-300-2*220В/7Кв-0,2А</t>
  </si>
  <si>
    <t xml:space="preserve">Двухканальный. Преобразование ~220В в постоянное 7кВ, максимальный ток 0,2А, максимальная выходная мощность на канал </t>
  </si>
  <si>
    <t>300Вт.</t>
  </si>
  <si>
    <t>ИПС-1200-220В/7кВ-1А</t>
  </si>
  <si>
    <t xml:space="preserve">Преобразование ~220В в постоянное 7кВ, номинальный ток 1А, номинальная выходная мощность 1000Вт </t>
  </si>
  <si>
    <t>КВБ-2,5</t>
  </si>
  <si>
    <t>Высоковольтный кабель длиной 2,5м с байонетным разъемом.</t>
  </si>
  <si>
    <t>КВБ-5</t>
  </si>
  <si>
    <t>Высоковольтный кабель длиной 5м с байонетным разъемом</t>
  </si>
  <si>
    <t>КВБ-10</t>
  </si>
  <si>
    <t>Высоковольтный кабель длиной 10м с байонетным разъемом</t>
  </si>
  <si>
    <t>Байонетный разъём БР-7кВ, 1А</t>
  </si>
  <si>
    <t>Байонетный разъем для ИПС с выходным напряжением 7кВ,током до 1А</t>
  </si>
  <si>
    <t>ИПС-1000-220В/12В-55А</t>
  </si>
  <si>
    <t>Источник питания сублиматоров</t>
  </si>
  <si>
    <t>ИБЭП-220/60B-12A-1/2(360)-3U</t>
  </si>
  <si>
    <t>ИБЭП-220/60B-12A-2/2(360)-3U</t>
  </si>
  <si>
    <t>ИБЭП-220/60B-12A-2/2(360)-3U-CAN</t>
  </si>
  <si>
    <t>ИБЭП-220/60B-12A-2/2(360)-3U-LAN</t>
  </si>
  <si>
    <t>БПС-360 220В/60B-6A</t>
  </si>
  <si>
    <t>Преобразование ~220В в пост.60В с током нагрузки до 6А с одним выпрямителем.</t>
  </si>
  <si>
    <t>Преобразование ~220В в пост.60В с током нагрузки до 12А с двумя выпрямителями.</t>
  </si>
  <si>
    <t>Преобразование ~220В в пост.60В с током нагрузки до 12А с двумя выпрямителями..Упр.по CAN</t>
  </si>
  <si>
    <t>Преобразование ~220В в пост.60В с током нагрузки до 12А с двумя выпрямителями.Упр.по Ethernet</t>
  </si>
  <si>
    <t>Преобразователь напряжения (выпрямитель) на 60В 6А в составе ИБЭП 3U</t>
  </si>
  <si>
    <t>Источники бесперебойного электропитания "ФОРПОСТ", 60В   6А, 12А-19",высотой 3U , работа с 1АКБ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</si>
</sst>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m"/>
    <numFmt numFmtId="165" formatCode="0.0"/>
    <numFmt numFmtId="166" formatCode="0.0000000"/>
  </numFmts>
  <fonts count="6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3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FF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000000"/>
      <name val="Calibri"/>
      <family val="2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6"/>
      <color theme="10"/>
      <name val="Times New Roman"/>
      <family val="1"/>
      <charset val="204"/>
    </font>
    <font>
      <sz val="14"/>
      <color theme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2"/>
      <color theme="10"/>
      <name val="Times New Roman"/>
      <family val="1"/>
      <charset val="204"/>
    </font>
    <font>
      <b/>
      <u/>
      <sz val="20"/>
      <color theme="1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i/>
      <sz val="8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20"/>
      <color theme="1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20"/>
      <color theme="1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u/>
      <sz val="16"/>
      <color theme="1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u/>
      <sz val="11"/>
      <color theme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8EA9DB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rgb="FFDEE6EF"/>
        <bgColor rgb="FFDDDDDD"/>
      </patternFill>
    </fill>
    <fill>
      <patternFill patternType="solid">
        <fgColor rgb="FFB4C6E7"/>
        <bgColor rgb="FF99CCFF"/>
      </patternFill>
    </fill>
    <fill>
      <patternFill patternType="solid">
        <fgColor rgb="FF8EA9DB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</borders>
  <cellStyleXfs count="3">
    <xf numFmtId="0" fontId="0" fillId="0" borderId="0"/>
    <xf numFmtId="0" fontId="36" fillId="0" borderId="0" applyNumberFormat="0" applyFill="0" applyBorder="0" applyAlignment="0" applyProtection="0"/>
    <xf numFmtId="0" fontId="41" fillId="0" borderId="0">
      <alignment horizontal="left"/>
    </xf>
  </cellStyleXfs>
  <cellXfs count="3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0" borderId="0" xfId="0" applyFont="1"/>
    <xf numFmtId="0" fontId="10" fillId="0" borderId="0" xfId="0" applyFont="1"/>
    <xf numFmtId="0" fontId="9" fillId="2" borderId="0" xfId="0" applyFont="1" applyFill="1"/>
    <xf numFmtId="0" fontId="1" fillId="2" borderId="0" xfId="0" applyFont="1" applyFill="1"/>
    <xf numFmtId="0" fontId="11" fillId="2" borderId="0" xfId="0" applyFont="1" applyFill="1"/>
    <xf numFmtId="0" fontId="11" fillId="0" borderId="1" xfId="0" applyFont="1" applyBorder="1"/>
    <xf numFmtId="0" fontId="11" fillId="0" borderId="2" xfId="0" applyFont="1" applyBorder="1"/>
    <xf numFmtId="1" fontId="1" fillId="0" borderId="1" xfId="0" applyNumberFormat="1" applyFont="1" applyBorder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1" fillId="0" borderId="3" xfId="0" applyFont="1" applyBorder="1"/>
    <xf numFmtId="0" fontId="11" fillId="0" borderId="4" xfId="0" applyFont="1" applyBorder="1"/>
    <xf numFmtId="0" fontId="12" fillId="0" borderId="2" xfId="0" applyFont="1" applyBorder="1"/>
    <xf numFmtId="0" fontId="11" fillId="0" borderId="0" xfId="0" applyFont="1" applyAlignment="1">
      <alignment horizontal="center"/>
    </xf>
    <xf numFmtId="0" fontId="13" fillId="0" borderId="5" xfId="0" applyFont="1" applyBorder="1"/>
    <xf numFmtId="0" fontId="11" fillId="0" borderId="6" xfId="0" applyFont="1" applyBorder="1"/>
    <xf numFmtId="0" fontId="11" fillId="0" borderId="5" xfId="0" applyFont="1" applyBorder="1"/>
    <xf numFmtId="0" fontId="13" fillId="0" borderId="3" xfId="0" applyFont="1" applyBorder="1"/>
    <xf numFmtId="0" fontId="1" fillId="0" borderId="7" xfId="0" applyFont="1" applyBorder="1" applyAlignment="1">
      <alignment horizontal="center"/>
    </xf>
    <xf numFmtId="0" fontId="13" fillId="0" borderId="1" xfId="0" applyFont="1" applyBorder="1"/>
    <xf numFmtId="0" fontId="1" fillId="0" borderId="3" xfId="0" applyFont="1" applyBorder="1" applyAlignment="1">
      <alignment horizontal="center"/>
    </xf>
    <xf numFmtId="0" fontId="11" fillId="2" borderId="0" xfId="0" applyFont="1" applyFill="1" applyAlignment="1">
      <alignment horizontal="center"/>
    </xf>
    <xf numFmtId="1" fontId="11" fillId="0" borderId="1" xfId="0" applyNumberFormat="1" applyFont="1" applyBorder="1"/>
    <xf numFmtId="0" fontId="11" fillId="3" borderId="0" xfId="0" applyFont="1" applyFill="1"/>
    <xf numFmtId="0" fontId="1" fillId="3" borderId="0" xfId="0" applyFont="1" applyFill="1" applyAlignment="1">
      <alignment horizontal="center"/>
    </xf>
    <xf numFmtId="0" fontId="14" fillId="2" borderId="0" xfId="0" applyFont="1" applyFill="1"/>
    <xf numFmtId="0" fontId="9" fillId="2" borderId="0" xfId="0" applyFont="1" applyFill="1" applyAlignment="1">
      <alignment vertical="center"/>
    </xf>
    <xf numFmtId="0" fontId="11" fillId="0" borderId="7" xfId="0" applyFont="1" applyBorder="1"/>
    <xf numFmtId="0" fontId="11" fillId="0" borderId="9" xfId="0" applyFont="1" applyBorder="1"/>
    <xf numFmtId="0" fontId="11" fillId="0" borderId="10" xfId="0" applyFont="1" applyBorder="1"/>
    <xf numFmtId="0" fontId="11" fillId="0" borderId="11" xfId="0" applyFont="1" applyBorder="1"/>
    <xf numFmtId="0" fontId="12" fillId="0" borderId="1" xfId="0" applyFont="1" applyBorder="1"/>
    <xf numFmtId="0" fontId="1" fillId="3" borderId="0" xfId="0" applyFont="1" applyFill="1"/>
    <xf numFmtId="0" fontId="4" fillId="0" borderId="0" xfId="0" applyFont="1" applyAlignment="1">
      <alignment horizontal="center"/>
    </xf>
    <xf numFmtId="0" fontId="15" fillId="2" borderId="0" xfId="0" applyFont="1" applyFill="1"/>
    <xf numFmtId="0" fontId="16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7" fillId="2" borderId="0" xfId="0" applyFont="1" applyFill="1" applyAlignment="1">
      <alignment vertical="center"/>
    </xf>
    <xf numFmtId="0" fontId="18" fillId="0" borderId="0" xfId="0" applyFont="1"/>
    <xf numFmtId="0" fontId="5" fillId="2" borderId="0" xfId="0" applyFont="1" applyFill="1" applyAlignment="1">
      <alignment vertical="center"/>
    </xf>
    <xf numFmtId="0" fontId="4" fillId="2" borderId="0" xfId="0" applyFont="1" applyFill="1"/>
    <xf numFmtId="0" fontId="18" fillId="2" borderId="0" xfId="0" applyFont="1" applyFill="1"/>
    <xf numFmtId="0" fontId="1" fillId="0" borderId="9" xfId="0" applyFont="1" applyBorder="1" applyAlignment="1">
      <alignment horizontal="center"/>
    </xf>
    <xf numFmtId="0" fontId="13" fillId="0" borderId="12" xfId="0" applyFont="1" applyBorder="1"/>
    <xf numFmtId="0" fontId="13" fillId="0" borderId="6" xfId="0" applyFont="1" applyBorder="1"/>
    <xf numFmtId="1" fontId="1" fillId="0" borderId="5" xfId="0" applyNumberFormat="1" applyFont="1" applyBorder="1" applyAlignment="1">
      <alignment horizontal="center"/>
    </xf>
    <xf numFmtId="0" fontId="13" fillId="0" borderId="0" xfId="0" applyFont="1"/>
    <xf numFmtId="0" fontId="13" fillId="0" borderId="10" xfId="0" applyFont="1" applyBorder="1"/>
    <xf numFmtId="0" fontId="20" fillId="0" borderId="13" xfId="0" applyFont="1" applyBorder="1" applyAlignment="1">
      <alignment horizontal="center"/>
    </xf>
    <xf numFmtId="0" fontId="21" fillId="0" borderId="7" xfId="0" applyFont="1" applyBorder="1"/>
    <xf numFmtId="0" fontId="13" fillId="0" borderId="4" xfId="0" applyFont="1" applyBorder="1"/>
    <xf numFmtId="1" fontId="1" fillId="0" borderId="3" xfId="0" applyNumberFormat="1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2" xfId="0" applyFont="1" applyBorder="1"/>
    <xf numFmtId="0" fontId="1" fillId="0" borderId="5" xfId="0" applyFont="1" applyBorder="1" applyAlignment="1">
      <alignment horizontal="center"/>
    </xf>
    <xf numFmtId="0" fontId="1" fillId="0" borderId="3" xfId="0" applyFont="1" applyBorder="1"/>
    <xf numFmtId="0" fontId="1" fillId="0" borderId="9" xfId="0" applyFont="1" applyBorder="1"/>
    <xf numFmtId="0" fontId="11" fillId="0" borderId="12" xfId="0" applyFont="1" applyBorder="1"/>
    <xf numFmtId="0" fontId="11" fillId="0" borderId="8" xfId="0" applyFont="1" applyBorder="1"/>
    <xf numFmtId="0" fontId="1" fillId="0" borderId="13" xfId="0" applyFont="1" applyBorder="1"/>
    <xf numFmtId="0" fontId="11" fillId="0" borderId="13" xfId="0" applyFont="1" applyBorder="1"/>
    <xf numFmtId="0" fontId="1" fillId="0" borderId="4" xfId="0" applyFont="1" applyBorder="1"/>
    <xf numFmtId="0" fontId="1" fillId="0" borderId="1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4" xfId="0" applyFont="1" applyBorder="1"/>
    <xf numFmtId="0" fontId="22" fillId="0" borderId="2" xfId="0" applyFont="1" applyBorder="1"/>
    <xf numFmtId="0" fontId="1" fillId="0" borderId="6" xfId="0" applyFont="1" applyBorder="1" applyAlignment="1">
      <alignment horizontal="center"/>
    </xf>
    <xf numFmtId="0" fontId="14" fillId="4" borderId="0" xfId="0" applyFont="1" applyFill="1"/>
    <xf numFmtId="0" fontId="1" fillId="4" borderId="0" xfId="0" applyFont="1" applyFill="1"/>
    <xf numFmtId="0" fontId="9" fillId="4" borderId="0" xfId="0" applyFont="1" applyFill="1"/>
    <xf numFmtId="0" fontId="1" fillId="4" borderId="0" xfId="0" applyFont="1" applyFill="1" applyAlignment="1">
      <alignment vertical="center"/>
    </xf>
    <xf numFmtId="0" fontId="1" fillId="2" borderId="14" xfId="0" applyFont="1" applyFill="1" applyBorder="1" applyAlignment="1">
      <alignment horizontal="center"/>
    </xf>
    <xf numFmtId="0" fontId="11" fillId="3" borderId="1" xfId="0" applyFont="1" applyFill="1" applyBorder="1"/>
    <xf numFmtId="0" fontId="11" fillId="3" borderId="2" xfId="0" applyFont="1" applyFill="1" applyBorder="1"/>
    <xf numFmtId="0" fontId="11" fillId="3" borderId="5" xfId="0" applyFont="1" applyFill="1" applyBorder="1"/>
    <xf numFmtId="0" fontId="11" fillId="2" borderId="8" xfId="0" applyFont="1" applyFill="1" applyBorder="1"/>
    <xf numFmtId="0" fontId="11" fillId="2" borderId="14" xfId="0" applyFont="1" applyFill="1" applyBorder="1"/>
    <xf numFmtId="0" fontId="11" fillId="2" borderId="14" xfId="0" applyFont="1" applyFill="1" applyBorder="1" applyAlignment="1">
      <alignment horizontal="center"/>
    </xf>
    <xf numFmtId="0" fontId="11" fillId="3" borderId="4" xfId="0" applyFont="1" applyFill="1" applyBorder="1"/>
    <xf numFmtId="0" fontId="11" fillId="3" borderId="9" xfId="0" applyFont="1" applyFill="1" applyBorder="1"/>
    <xf numFmtId="0" fontId="11" fillId="3" borderId="6" xfId="0" applyFont="1" applyFill="1" applyBorder="1"/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1" fillId="2" borderId="11" xfId="0" applyFont="1" applyFill="1" applyBorder="1"/>
    <xf numFmtId="0" fontId="4" fillId="2" borderId="11" xfId="0" applyFont="1" applyFill="1" applyBorder="1"/>
    <xf numFmtId="0" fontId="11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1" fillId="3" borderId="3" xfId="0" applyFont="1" applyFill="1" applyBorder="1"/>
    <xf numFmtId="0" fontId="1" fillId="0" borderId="1" xfId="0" applyFont="1" applyBorder="1"/>
    <xf numFmtId="0" fontId="1" fillId="0" borderId="5" xfId="0" applyFont="1" applyBorder="1"/>
    <xf numFmtId="0" fontId="23" fillId="0" borderId="0" xfId="0" applyFont="1" applyAlignment="1">
      <alignment horizontal="center"/>
    </xf>
    <xf numFmtId="0" fontId="3" fillId="2" borderId="0" xfId="0" applyFont="1" applyFill="1"/>
    <xf numFmtId="0" fontId="24" fillId="2" borderId="0" xfId="0" applyFont="1" applyFill="1"/>
    <xf numFmtId="0" fontId="25" fillId="2" borderId="0" xfId="0" applyFont="1" applyFill="1" applyAlignment="1">
      <alignment horizontal="center"/>
    </xf>
    <xf numFmtId="0" fontId="26" fillId="4" borderId="0" xfId="0" applyFont="1" applyFill="1"/>
    <xf numFmtId="0" fontId="26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6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11" fillId="0" borderId="15" xfId="0" applyFont="1" applyBorder="1"/>
    <xf numFmtId="0" fontId="1" fillId="0" borderId="4" xfId="0" applyFont="1" applyBorder="1" applyAlignment="1">
      <alignment horizontal="center"/>
    </xf>
    <xf numFmtId="0" fontId="22" fillId="0" borderId="9" xfId="0" applyFont="1" applyBorder="1"/>
    <xf numFmtId="0" fontId="1" fillId="2" borderId="11" xfId="0" applyFont="1" applyFill="1" applyBorder="1"/>
    <xf numFmtId="0" fontId="1" fillId="0" borderId="10" xfId="0" applyFont="1" applyBorder="1" applyAlignment="1">
      <alignment horizontal="center"/>
    </xf>
    <xf numFmtId="0" fontId="4" fillId="0" borderId="8" xfId="0" applyFont="1" applyBorder="1"/>
    <xf numFmtId="0" fontId="9" fillId="2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26" fillId="3" borderId="0" xfId="0" applyFont="1" applyFill="1"/>
    <xf numFmtId="0" fontId="1" fillId="4" borderId="0" xfId="0" applyFont="1" applyFill="1" applyAlignment="1">
      <alignment horizontal="center"/>
    </xf>
    <xf numFmtId="0" fontId="1" fillId="2" borderId="1" xfId="0" applyFont="1" applyFill="1" applyBorder="1"/>
    <xf numFmtId="0" fontId="4" fillId="2" borderId="1" xfId="0" applyFont="1" applyFill="1" applyBorder="1"/>
    <xf numFmtId="0" fontId="11" fillId="2" borderId="2" xfId="0" applyFont="1" applyFill="1" applyBorder="1"/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6" fillId="2" borderId="0" xfId="0" applyFont="1" applyFill="1"/>
    <xf numFmtId="0" fontId="26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11" fillId="0" borderId="1" xfId="0" applyFont="1" applyBorder="1" applyAlignment="1">
      <alignment vertical="center"/>
    </xf>
    <xf numFmtId="0" fontId="14" fillId="0" borderId="9" xfId="0" applyFont="1" applyBorder="1"/>
    <xf numFmtId="0" fontId="3" fillId="5" borderId="0" xfId="0" applyFont="1" applyFill="1"/>
    <xf numFmtId="0" fontId="9" fillId="5" borderId="0" xfId="0" applyFont="1" applyFill="1"/>
    <xf numFmtId="0" fontId="3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16" fillId="5" borderId="0" xfId="0" applyFont="1" applyFill="1"/>
    <xf numFmtId="0" fontId="14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1" fillId="0" borderId="5" xfId="0" applyFont="1" applyBorder="1" applyAlignment="1">
      <alignment horizontal="center"/>
    </xf>
    <xf numFmtId="0" fontId="8" fillId="0" borderId="7" xfId="0" applyFont="1" applyBorder="1"/>
    <xf numFmtId="0" fontId="16" fillId="5" borderId="0" xfId="0" applyFont="1" applyFill="1" applyAlignment="1">
      <alignment vertical="center"/>
    </xf>
    <xf numFmtId="0" fontId="9" fillId="5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4" fillId="5" borderId="0" xfId="0" applyFont="1" applyFill="1"/>
    <xf numFmtId="0" fontId="4" fillId="5" borderId="0" xfId="0" applyFont="1" applyFill="1" applyAlignment="1">
      <alignment horizontal="center"/>
    </xf>
    <xf numFmtId="0" fontId="11" fillId="0" borderId="3" xfId="0" applyFont="1" applyBorder="1" applyAlignment="1">
      <alignment horizontal="center"/>
    </xf>
    <xf numFmtId="1" fontId="11" fillId="0" borderId="3" xfId="0" applyNumberFormat="1" applyFont="1" applyBorder="1"/>
    <xf numFmtId="0" fontId="4" fillId="0" borderId="1" xfId="0" applyFont="1" applyBorder="1"/>
    <xf numFmtId="1" fontId="11" fillId="0" borderId="15" xfId="0" applyNumberFormat="1" applyFont="1" applyBorder="1"/>
    <xf numFmtId="1" fontId="11" fillId="0" borderId="0" xfId="0" applyNumberFormat="1" applyFont="1"/>
    <xf numFmtId="0" fontId="27" fillId="0" borderId="0" xfId="0" applyFont="1"/>
    <xf numFmtId="0" fontId="28" fillId="0" borderId="0" xfId="0" applyFont="1"/>
    <xf numFmtId="0" fontId="28" fillId="0" borderId="0" xfId="0" applyFont="1" applyAlignment="1">
      <alignment horizontal="center"/>
    </xf>
    <xf numFmtId="0" fontId="5" fillId="5" borderId="0" xfId="0" applyFont="1" applyFill="1"/>
    <xf numFmtId="0" fontId="5" fillId="0" borderId="0" xfId="0" applyFont="1"/>
    <xf numFmtId="0" fontId="1" fillId="5" borderId="0" xfId="0" applyFont="1" applyFill="1"/>
    <xf numFmtId="0" fontId="9" fillId="5" borderId="0" xfId="0" applyFont="1" applyFill="1" applyAlignment="1">
      <alignment vertical="center"/>
    </xf>
    <xf numFmtId="0" fontId="9" fillId="5" borderId="0" xfId="0" applyFont="1" applyFill="1" applyAlignment="1">
      <alignment horizontal="center"/>
    </xf>
    <xf numFmtId="0" fontId="29" fillId="0" borderId="0" xfId="0" applyFont="1"/>
    <xf numFmtId="0" fontId="30" fillId="5" borderId="0" xfId="0" applyFont="1" applyFill="1" applyAlignment="1">
      <alignment horizontal="center"/>
    </xf>
    <xf numFmtId="0" fontId="1" fillId="0" borderId="7" xfId="0" applyFont="1" applyBorder="1"/>
    <xf numFmtId="0" fontId="1" fillId="0" borderId="10" xfId="0" applyFont="1" applyBorder="1"/>
    <xf numFmtId="0" fontId="1" fillId="0" borderId="11" xfId="0" applyFont="1" applyBorder="1"/>
    <xf numFmtId="0" fontId="26" fillId="0" borderId="4" xfId="0" applyFont="1" applyBorder="1"/>
    <xf numFmtId="0" fontId="26" fillId="0" borderId="3" xfId="0" applyFont="1" applyBorder="1" applyAlignment="1">
      <alignment horizontal="center"/>
    </xf>
    <xf numFmtId="0" fontId="11" fillId="5" borderId="0" xfId="0" applyFont="1" applyFill="1"/>
    <xf numFmtId="0" fontId="16" fillId="2" borderId="0" xfId="0" applyFont="1" applyFill="1"/>
    <xf numFmtId="0" fontId="26" fillId="0" borderId="0" xfId="0" applyFont="1"/>
    <xf numFmtId="0" fontId="26" fillId="0" borderId="0" xfId="0" applyFont="1" applyAlignment="1">
      <alignment horizontal="center"/>
    </xf>
    <xf numFmtId="0" fontId="31" fillId="2" borderId="0" xfId="0" applyFont="1" applyFill="1"/>
    <xf numFmtId="0" fontId="11" fillId="0" borderId="5" xfId="0" applyFont="1" applyBorder="1" applyAlignment="1">
      <alignment horizontal="left" vertical="top"/>
    </xf>
    <xf numFmtId="0" fontId="30" fillId="2" borderId="0" xfId="0" applyFont="1" applyFill="1" applyAlignment="1">
      <alignment horizontal="center"/>
    </xf>
    <xf numFmtId="0" fontId="26" fillId="0" borderId="11" xfId="0" applyFont="1" applyBorder="1"/>
    <xf numFmtId="0" fontId="26" fillId="0" borderId="10" xfId="0" applyFont="1" applyBorder="1"/>
    <xf numFmtId="0" fontId="8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0" borderId="0" xfId="0" applyFont="1"/>
    <xf numFmtId="0" fontId="11" fillId="0" borderId="1" xfId="0" applyFont="1" applyBorder="1" applyAlignment="1">
      <alignment wrapText="1"/>
    </xf>
    <xf numFmtId="0" fontId="32" fillId="0" borderId="0" xfId="0" applyFont="1"/>
    <xf numFmtId="0" fontId="32" fillId="0" borderId="3" xfId="0" applyFont="1" applyBorder="1"/>
    <xf numFmtId="0" fontId="20" fillId="0" borderId="3" xfId="0" applyFont="1" applyBorder="1" applyAlignment="1">
      <alignment horizontal="center"/>
    </xf>
    <xf numFmtId="0" fontId="13" fillId="0" borderId="7" xfId="0" applyFont="1" applyBorder="1"/>
    <xf numFmtId="0" fontId="20" fillId="0" borderId="11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0" fillId="0" borderId="9" xfId="0" applyFont="1" applyBorder="1" applyAlignment="1">
      <alignment horizontal="center"/>
    </xf>
    <xf numFmtId="0" fontId="4" fillId="0" borderId="3" xfId="0" applyFont="1" applyBorder="1"/>
    <xf numFmtId="0" fontId="13" fillId="0" borderId="8" xfId="0" applyFont="1" applyBorder="1"/>
    <xf numFmtId="0" fontId="1" fillId="0" borderId="1" xfId="0" applyFont="1" applyBorder="1" applyAlignment="1">
      <alignment horizontal="center"/>
    </xf>
    <xf numFmtId="0" fontId="16" fillId="2" borderId="0" xfId="0" applyFont="1" applyFill="1" applyAlignment="1">
      <alignment horizontal="left"/>
    </xf>
    <xf numFmtId="0" fontId="6" fillId="2" borderId="9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1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11" fillId="0" borderId="16" xfId="0" applyFont="1" applyBorder="1"/>
    <xf numFmtId="0" fontId="11" fillId="0" borderId="1" xfId="0" applyFont="1" applyBorder="1" applyAlignment="1">
      <alignment horizontal="left" wrapText="1"/>
    </xf>
    <xf numFmtId="1" fontId="11" fillId="0" borderId="1" xfId="0" applyNumberFormat="1" applyFont="1" applyBorder="1" applyAlignment="1">
      <alignment wrapText="1"/>
    </xf>
    <xf numFmtId="3" fontId="0" fillId="0" borderId="0" xfId="0" applyNumberFormat="1"/>
    <xf numFmtId="9" fontId="0" fillId="0" borderId="0" xfId="0" applyNumberFormat="1"/>
    <xf numFmtId="10" fontId="0" fillId="0" borderId="0" xfId="0" applyNumberFormat="1"/>
    <xf numFmtId="2" fontId="0" fillId="0" borderId="0" xfId="0" applyNumberFormat="1"/>
    <xf numFmtId="0" fontId="2" fillId="2" borderId="0" xfId="0" applyFont="1" applyFill="1"/>
    <xf numFmtId="0" fontId="33" fillId="0" borderId="0" xfId="0" applyFont="1"/>
    <xf numFmtId="0" fontId="33" fillId="0" borderId="8" xfId="0" applyFont="1" applyBorder="1"/>
    <xf numFmtId="0" fontId="34" fillId="0" borderId="12" xfId="0" applyFont="1" applyBorder="1"/>
    <xf numFmtId="0" fontId="34" fillId="0" borderId="7" xfId="0" applyFont="1" applyBorder="1"/>
    <xf numFmtId="0" fontId="34" fillId="0" borderId="9" xfId="0" applyFont="1" applyBorder="1"/>
    <xf numFmtId="0" fontId="34" fillId="0" borderId="4" xfId="0" applyFont="1" applyBorder="1"/>
    <xf numFmtId="0" fontId="34" fillId="0" borderId="2" xfId="0" applyFont="1" applyBorder="1"/>
    <xf numFmtId="0" fontId="34" fillId="0" borderId="1" xfId="0" applyFont="1" applyBorder="1"/>
    <xf numFmtId="0" fontId="1" fillId="0" borderId="1" xfId="0" applyFont="1" applyBorder="1" applyAlignment="1">
      <alignment horizontal="left" vertical="center"/>
    </xf>
    <xf numFmtId="0" fontId="38" fillId="0" borderId="0" xfId="1" applyFont="1" applyBorder="1" applyAlignment="1">
      <alignment horizontal="center"/>
    </xf>
    <xf numFmtId="0" fontId="39" fillId="0" borderId="0" xfId="1" applyFont="1" applyBorder="1" applyAlignment="1"/>
    <xf numFmtId="0" fontId="37" fillId="0" borderId="0" xfId="0" applyFont="1"/>
    <xf numFmtId="0" fontId="37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40" fillId="0" borderId="0" xfId="0" applyFont="1"/>
    <xf numFmtId="0" fontId="40" fillId="0" borderId="0" xfId="0" applyFont="1" applyAlignment="1">
      <alignment horizontal="center"/>
    </xf>
    <xf numFmtId="0" fontId="41" fillId="0" borderId="0" xfId="1" applyFont="1" applyAlignment="1">
      <alignment horizontal="center"/>
    </xf>
    <xf numFmtId="0" fontId="41" fillId="0" borderId="0" xfId="1" applyFont="1" applyAlignment="1">
      <alignment horizontal="center" vertical="top"/>
    </xf>
    <xf numFmtId="0" fontId="42" fillId="0" borderId="0" xfId="0" applyFont="1"/>
    <xf numFmtId="0" fontId="42" fillId="0" borderId="0" xfId="0" applyFont="1" applyAlignment="1">
      <alignment horizontal="center"/>
    </xf>
    <xf numFmtId="0" fontId="45" fillId="0" borderId="0" xfId="1" applyFont="1" applyAlignment="1">
      <alignment horizontal="center"/>
    </xf>
    <xf numFmtId="0" fontId="4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47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7" fillId="0" borderId="3" xfId="0" applyFont="1" applyBorder="1" applyAlignment="1">
      <alignment horizontal="center" vertical="center"/>
    </xf>
    <xf numFmtId="0" fontId="48" fillId="6" borderId="1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47" fillId="0" borderId="5" xfId="0" applyFont="1" applyBorder="1" applyAlignment="1">
      <alignment horizontal="center" vertical="center"/>
    </xf>
    <xf numFmtId="0" fontId="6" fillId="6" borderId="1" xfId="0" applyFont="1" applyFill="1" applyBorder="1"/>
    <xf numFmtId="0" fontId="1" fillId="6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0" fontId="3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4" fillId="0" borderId="3" xfId="0" applyFont="1" applyBorder="1" applyAlignment="1">
      <alignment horizontal="left" vertical="center"/>
    </xf>
    <xf numFmtId="0" fontId="34" fillId="0" borderId="3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justify" vertical="center"/>
    </xf>
    <xf numFmtId="0" fontId="40" fillId="0" borderId="0" xfId="0" applyFont="1" applyAlignment="1">
      <alignment horizontal="justify" vertical="center"/>
    </xf>
    <xf numFmtId="0" fontId="4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1" fillId="0" borderId="0" xfId="2" applyAlignment="1">
      <alignment horizontal="center" vertical="center"/>
    </xf>
    <xf numFmtId="0" fontId="53" fillId="0" borderId="0" xfId="0" applyFont="1"/>
    <xf numFmtId="0" fontId="44" fillId="0" borderId="0" xfId="1" applyFont="1" applyAlignment="1">
      <alignment horizontal="center" vertical="top"/>
    </xf>
    <xf numFmtId="0" fontId="55" fillId="0" borderId="0" xfId="0" applyFont="1" applyAlignment="1">
      <alignment horizontal="center" vertical="center"/>
    </xf>
    <xf numFmtId="1" fontId="55" fillId="0" borderId="0" xfId="0" applyNumberFormat="1" applyFont="1" applyAlignment="1">
      <alignment horizontal="center"/>
    </xf>
    <xf numFmtId="1" fontId="55" fillId="0" borderId="0" xfId="0" applyNumberFormat="1" applyFont="1" applyAlignment="1">
      <alignment horizontal="center" vertical="center"/>
    </xf>
    <xf numFmtId="0" fontId="44" fillId="0" borderId="0" xfId="1" applyFont="1" applyAlignment="1">
      <alignment horizontal="left" vertical="center"/>
    </xf>
    <xf numFmtId="0" fontId="40" fillId="0" borderId="0" xfId="0" applyFont="1" applyAlignment="1">
      <alignment horizontal="left"/>
    </xf>
    <xf numFmtId="0" fontId="44" fillId="0" borderId="0" xfId="1" applyFont="1" applyAlignment="1">
      <alignment horizontal="left"/>
    </xf>
    <xf numFmtId="0" fontId="42" fillId="0" borderId="0" xfId="0" applyFont="1" applyAlignment="1">
      <alignment horizontal="left"/>
    </xf>
    <xf numFmtId="0" fontId="0" fillId="0" borderId="0" xfId="0" applyAlignment="1">
      <alignment horizontal="left"/>
    </xf>
    <xf numFmtId="0" fontId="44" fillId="0" borderId="0" xfId="1" applyFont="1" applyAlignment="1">
      <alignment horizontal="left" vertical="top"/>
    </xf>
    <xf numFmtId="0" fontId="56" fillId="0" borderId="0" xfId="1" applyFont="1" applyAlignment="1">
      <alignment horizontal="center"/>
    </xf>
    <xf numFmtId="0" fontId="54" fillId="0" borderId="0" xfId="1" applyFont="1" applyAlignment="1">
      <alignment horizontal="center"/>
    </xf>
    <xf numFmtId="0" fontId="38" fillId="0" borderId="0" xfId="1" applyFont="1" applyAlignment="1">
      <alignment horizontal="center"/>
    </xf>
    <xf numFmtId="0" fontId="57" fillId="0" borderId="0" xfId="0" applyFont="1"/>
    <xf numFmtId="0" fontId="58" fillId="0" borderId="0" xfId="1" applyFont="1" applyBorder="1"/>
    <xf numFmtId="0" fontId="59" fillId="0" borderId="0" xfId="0" applyFont="1"/>
    <xf numFmtId="0" fontId="57" fillId="0" borderId="0" xfId="0" applyFont="1" applyAlignment="1">
      <alignment horizontal="left"/>
    </xf>
    <xf numFmtId="0" fontId="11" fillId="0" borderId="1" xfId="0" applyFont="1" applyBorder="1" applyAlignment="1">
      <alignment vertical="center" wrapText="1"/>
    </xf>
    <xf numFmtId="1" fontId="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top"/>
    </xf>
    <xf numFmtId="0" fontId="26" fillId="0" borderId="11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1" xfId="0" applyFont="1" applyBorder="1" applyAlignment="1">
      <alignment vertical="top" wrapText="1"/>
    </xf>
    <xf numFmtId="49" fontId="47" fillId="0" borderId="0" xfId="0" applyNumberFormat="1" applyFont="1" applyAlignment="1">
      <alignment vertical="center"/>
    </xf>
    <xf numFmtId="165" fontId="5" fillId="2" borderId="0" xfId="0" applyNumberFormat="1" applyFont="1" applyFill="1"/>
    <xf numFmtId="165" fontId="16" fillId="2" borderId="0" xfId="0" applyNumberFormat="1" applyFont="1" applyFill="1"/>
    <xf numFmtId="166" fontId="57" fillId="0" borderId="0" xfId="0" applyNumberFormat="1" applyFont="1"/>
    <xf numFmtId="0" fontId="11" fillId="0" borderId="5" xfId="0" applyFont="1" applyBorder="1" applyAlignment="1">
      <alignment wrapText="1"/>
    </xf>
    <xf numFmtId="0" fontId="11" fillId="0" borderId="14" xfId="0" applyFont="1" applyBorder="1"/>
    <xf numFmtId="0" fontId="9" fillId="2" borderId="0" xfId="0" applyFont="1" applyFill="1" applyAlignment="1">
      <alignment horizontal="center" vertical="center"/>
    </xf>
    <xf numFmtId="0" fontId="44" fillId="0" borderId="0" xfId="1" applyFont="1" applyAlignment="1">
      <alignment horizontal="center"/>
    </xf>
    <xf numFmtId="0" fontId="39" fillId="0" borderId="0" xfId="1" applyFont="1" applyAlignment="1">
      <alignment horizontal="center"/>
    </xf>
    <xf numFmtId="0" fontId="54" fillId="0" borderId="0" xfId="1" applyFont="1" applyBorder="1" applyAlignment="1">
      <alignment horizontal="center"/>
    </xf>
    <xf numFmtId="0" fontId="48" fillId="6" borderId="2" xfId="0" applyFont="1" applyFill="1" applyBorder="1" applyAlignment="1">
      <alignment horizontal="left" vertical="center"/>
    </xf>
    <xf numFmtId="0" fontId="48" fillId="6" borderId="15" xfId="0" applyFont="1" applyFill="1" applyBorder="1" applyAlignment="1">
      <alignment horizontal="left" vertical="center"/>
    </xf>
    <xf numFmtId="0" fontId="39" fillId="0" borderId="0" xfId="1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1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61" fillId="0" borderId="0" xfId="1" applyFont="1" applyAlignment="1">
      <alignment horizontal="left"/>
    </xf>
    <xf numFmtId="0" fontId="41" fillId="0" borderId="0" xfId="1" applyFont="1" applyAlignment="1">
      <alignment horizontal="left"/>
    </xf>
    <xf numFmtId="0" fontId="41" fillId="0" borderId="0" xfId="1" applyFont="1" applyAlignment="1">
      <alignment horizontal="left" wrapText="1"/>
    </xf>
    <xf numFmtId="0" fontId="43" fillId="0" borderId="0" xfId="1" applyFont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164" fontId="43" fillId="0" borderId="0" xfId="1" applyNumberFormat="1" applyFont="1" applyBorder="1" applyAlignment="1">
      <alignment horizontal="center"/>
    </xf>
    <xf numFmtId="0" fontId="39" fillId="0" borderId="0" xfId="1" applyFont="1" applyBorder="1" applyAlignment="1">
      <alignment horizontal="left"/>
    </xf>
    <xf numFmtId="0" fontId="44" fillId="0" borderId="0" xfId="1" applyFont="1" applyBorder="1" applyAlignment="1">
      <alignment horizontal="center"/>
    </xf>
    <xf numFmtId="0" fontId="44" fillId="0" borderId="0" xfId="1" applyFont="1" applyAlignment="1">
      <alignment horizontal="center"/>
    </xf>
    <xf numFmtId="0" fontId="39" fillId="0" borderId="0" xfId="1" applyFont="1" applyBorder="1" applyAlignment="1">
      <alignment horizontal="center"/>
    </xf>
    <xf numFmtId="0" fontId="39" fillId="0" borderId="0" xfId="1" applyFont="1" applyAlignment="1">
      <alignment horizontal="center"/>
    </xf>
    <xf numFmtId="0" fontId="54" fillId="0" borderId="0" xfId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5" fillId="0" borderId="2" xfId="0" applyFont="1" applyBorder="1" applyAlignment="1">
      <alignment horizontal="left" vertical="center" wrapText="1"/>
    </xf>
    <xf numFmtId="0" fontId="35" fillId="0" borderId="15" xfId="0" applyFont="1" applyBorder="1" applyAlignment="1">
      <alignment horizontal="left" vertical="center" wrapText="1"/>
    </xf>
    <xf numFmtId="49" fontId="47" fillId="6" borderId="1" xfId="0" applyNumberFormat="1" applyFont="1" applyFill="1" applyBorder="1" applyAlignment="1">
      <alignment horizontal="center" vertical="center"/>
    </xf>
    <xf numFmtId="0" fontId="47" fillId="0" borderId="4" xfId="0" applyFont="1" applyBorder="1" applyAlignment="1">
      <alignment horizontal="left" vertical="center"/>
    </xf>
    <xf numFmtId="0" fontId="35" fillId="0" borderId="7" xfId="0" applyFont="1" applyBorder="1" applyAlignment="1">
      <alignment horizontal="left" vertical="center"/>
    </xf>
    <xf numFmtId="0" fontId="48" fillId="6" borderId="2" xfId="0" applyFont="1" applyFill="1" applyBorder="1" applyAlignment="1">
      <alignment horizontal="left" vertical="center"/>
    </xf>
    <xf numFmtId="0" fontId="48" fillId="6" borderId="15" xfId="0" applyFont="1" applyFill="1" applyBorder="1" applyAlignment="1">
      <alignment horizontal="left" vertical="center"/>
    </xf>
    <xf numFmtId="0" fontId="50" fillId="6" borderId="2" xfId="0" applyFont="1" applyFill="1" applyBorder="1" applyAlignment="1">
      <alignment horizontal="left"/>
    </xf>
    <xf numFmtId="0" fontId="50" fillId="6" borderId="15" xfId="0" applyFont="1" applyFill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/>
    </xf>
    <xf numFmtId="0" fontId="47" fillId="0" borderId="2" xfId="0" applyFont="1" applyBorder="1" applyAlignment="1">
      <alignment horizontal="center" vertical="center"/>
    </xf>
    <xf numFmtId="0" fontId="47" fillId="0" borderId="14" xfId="0" applyFont="1" applyBorder="1" applyAlignment="1">
      <alignment horizontal="center" vertical="center"/>
    </xf>
    <xf numFmtId="0" fontId="47" fillId="0" borderId="15" xfId="0" applyFont="1" applyBorder="1" applyAlignment="1">
      <alignment horizontal="center" vertical="center"/>
    </xf>
    <xf numFmtId="0" fontId="47" fillId="0" borderId="2" xfId="0" applyFont="1" applyBorder="1" applyAlignment="1">
      <alignment horizontal="left" vertical="center"/>
    </xf>
    <xf numFmtId="0" fontId="35" fillId="0" borderId="15" xfId="0" applyFont="1" applyBorder="1" applyAlignment="1">
      <alignment horizontal="left" vertical="center"/>
    </xf>
    <xf numFmtId="0" fontId="49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47" fillId="0" borderId="6" xfId="0" applyFont="1" applyBorder="1" applyAlignment="1">
      <alignment horizontal="left" vertical="center"/>
    </xf>
    <xf numFmtId="0" fontId="35" fillId="0" borderId="12" xfId="0" applyFont="1" applyBorder="1" applyAlignment="1">
      <alignment horizontal="left" vertical="center"/>
    </xf>
    <xf numFmtId="0" fontId="48" fillId="6" borderId="1" xfId="0" applyFont="1" applyFill="1" applyBorder="1" applyAlignment="1">
      <alignment horizontal="left" vertical="center"/>
    </xf>
    <xf numFmtId="49" fontId="47" fillId="0" borderId="2" xfId="0" applyNumberFormat="1" applyFont="1" applyBorder="1" applyAlignment="1">
      <alignment horizontal="center" vertical="center"/>
    </xf>
    <xf numFmtId="49" fontId="47" fillId="0" borderId="14" xfId="0" applyNumberFormat="1" applyFont="1" applyBorder="1" applyAlignment="1">
      <alignment horizontal="center" vertical="center"/>
    </xf>
    <xf numFmtId="49" fontId="47" fillId="0" borderId="15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</cellXfs>
  <cellStyles count="3">
    <cellStyle name="Times 12 Как ссылка" xfId="2"/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1218881</xdr:colOff>
      <xdr:row>0</xdr:row>
      <xdr:rowOff>60383</xdr:rowOff>
    </xdr:from>
    <xdr:to>
      <xdr:col>2</xdr:col>
      <xdr:colOff>3635829</xdr:colOff>
      <xdr:row>3</xdr:row>
      <xdr:rowOff>44327</xdr:rowOff>
    </xdr:to>
    <xdr:pic>
      <xdr:nvPicPr>
        <xdr:cNvPr id="2" name="Изображения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6727052" y="60383"/>
          <a:ext cx="2416948" cy="571773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9"/>
  <sheetViews>
    <sheetView showGridLines="0" showRowColHeaders="0" tabSelected="1" zoomScale="70" zoomScaleNormal="70" workbookViewId="0">
      <selection activeCell="B12" sqref="B12"/>
    </sheetView>
  </sheetViews>
  <sheetFormatPr defaultRowHeight="14.4" x14ac:dyDescent="0.3"/>
  <cols>
    <col min="1" max="1" width="5.109375" customWidth="1"/>
    <col min="2" max="2" width="75.44140625" customWidth="1"/>
    <col min="3" max="3" width="96.109375" bestFit="1" customWidth="1"/>
  </cols>
  <sheetData>
    <row r="1" spans="1:5" ht="15.6" x14ac:dyDescent="0.3">
      <c r="A1" s="1"/>
      <c r="B1" s="2" t="s">
        <v>0</v>
      </c>
      <c r="C1" s="3" t="s">
        <v>1</v>
      </c>
      <c r="D1" s="1"/>
      <c r="E1" s="1"/>
    </row>
    <row r="2" spans="1:5" ht="15.6" x14ac:dyDescent="0.3">
      <c r="A2" s="1"/>
      <c r="B2" s="2" t="s">
        <v>2</v>
      </c>
      <c r="C2" s="1"/>
      <c r="D2" s="1"/>
      <c r="E2" s="1"/>
    </row>
    <row r="3" spans="1:5" ht="15.6" x14ac:dyDescent="0.3">
      <c r="A3" s="1"/>
      <c r="B3" s="2" t="s">
        <v>3</v>
      </c>
      <c r="C3" s="1"/>
      <c r="D3" s="1"/>
      <c r="E3" s="1"/>
    </row>
    <row r="4" spans="1:5" ht="15.6" x14ac:dyDescent="0.3">
      <c r="A4" s="1"/>
      <c r="B4" s="2"/>
      <c r="C4" s="1"/>
      <c r="D4" s="1"/>
      <c r="E4" s="1"/>
    </row>
    <row r="5" spans="1:5" ht="20.399999999999999" x14ac:dyDescent="0.35">
      <c r="A5" s="1"/>
      <c r="B5" s="271" t="s">
        <v>4</v>
      </c>
      <c r="C5" s="1"/>
      <c r="D5" s="1"/>
      <c r="E5" s="1"/>
    </row>
    <row r="6" spans="1:5" x14ac:dyDescent="0.3">
      <c r="A6" s="4"/>
      <c r="B6" s="4"/>
      <c r="C6" s="4"/>
      <c r="D6" s="4"/>
      <c r="E6" s="4"/>
    </row>
    <row r="7" spans="1:5" ht="21" x14ac:dyDescent="0.4">
      <c r="A7" s="271" t="s">
        <v>5</v>
      </c>
      <c r="B7" s="272" t="s">
        <v>6</v>
      </c>
      <c r="C7" s="1"/>
      <c r="D7" s="1"/>
      <c r="E7" s="1"/>
    </row>
    <row r="8" spans="1:5" ht="21" x14ac:dyDescent="0.4">
      <c r="A8" s="271" t="s">
        <v>7</v>
      </c>
      <c r="B8" s="272" t="s">
        <v>8</v>
      </c>
      <c r="C8" s="1"/>
      <c r="D8" s="1"/>
      <c r="E8" s="1"/>
    </row>
    <row r="9" spans="1:5" ht="21" x14ac:dyDescent="0.4">
      <c r="A9" s="271" t="s">
        <v>9</v>
      </c>
      <c r="B9" s="272" t="s">
        <v>10</v>
      </c>
      <c r="C9" s="1"/>
      <c r="D9" s="1"/>
      <c r="E9" s="1"/>
    </row>
    <row r="10" spans="1:5" ht="21" x14ac:dyDescent="0.4">
      <c r="A10" s="271" t="s">
        <v>11</v>
      </c>
      <c r="B10" s="272" t="s">
        <v>12</v>
      </c>
      <c r="C10" s="1"/>
      <c r="D10" s="1"/>
      <c r="E10" s="1"/>
    </row>
    <row r="11" spans="1:5" ht="21" x14ac:dyDescent="0.4">
      <c r="A11" s="271" t="s">
        <v>13</v>
      </c>
      <c r="B11" s="272" t="s">
        <v>14</v>
      </c>
      <c r="C11" s="1"/>
      <c r="D11" s="1"/>
      <c r="E11" s="1"/>
    </row>
    <row r="12" spans="1:5" ht="21" x14ac:dyDescent="0.4">
      <c r="A12" s="271" t="s">
        <v>15</v>
      </c>
      <c r="B12" s="272" t="s">
        <v>16</v>
      </c>
      <c r="C12" s="1"/>
      <c r="D12" s="1"/>
      <c r="E12" s="1"/>
    </row>
    <row r="13" spans="1:5" ht="21" x14ac:dyDescent="0.4">
      <c r="A13" s="271" t="s">
        <v>17</v>
      </c>
      <c r="B13" s="272" t="s">
        <v>18</v>
      </c>
      <c r="C13" s="4"/>
      <c r="D13" s="4"/>
      <c r="E13" s="4"/>
    </row>
    <row r="14" spans="1:5" ht="21" x14ac:dyDescent="0.4">
      <c r="A14" s="288" t="s">
        <v>19</v>
      </c>
      <c r="B14" s="272" t="s">
        <v>20</v>
      </c>
      <c r="C14" s="1"/>
      <c r="D14" s="1"/>
      <c r="E14" s="1"/>
    </row>
    <row r="15" spans="1:5" ht="21" x14ac:dyDescent="0.4">
      <c r="A15" s="274" t="s">
        <v>21</v>
      </c>
      <c r="B15" s="272" t="s">
        <v>22</v>
      </c>
      <c r="C15" s="1"/>
      <c r="D15" s="1"/>
      <c r="E15" s="1"/>
    </row>
    <row r="16" spans="1:5" ht="21" x14ac:dyDescent="0.4">
      <c r="A16" s="274" t="s">
        <v>23</v>
      </c>
      <c r="B16" s="272" t="s">
        <v>24</v>
      </c>
      <c r="C16" s="1"/>
      <c r="D16" s="1"/>
      <c r="E16" s="1"/>
    </row>
    <row r="17" spans="1:5" ht="21" x14ac:dyDescent="0.4">
      <c r="A17" s="274" t="s">
        <v>25</v>
      </c>
      <c r="B17" s="272" t="s">
        <v>26</v>
      </c>
      <c r="C17" s="1"/>
      <c r="D17" s="1"/>
      <c r="E17" s="1"/>
    </row>
    <row r="18" spans="1:5" ht="21" x14ac:dyDescent="0.4">
      <c r="A18" s="274" t="s">
        <v>27</v>
      </c>
      <c r="B18" s="272" t="s">
        <v>28</v>
      </c>
      <c r="C18" s="1"/>
      <c r="D18" s="4"/>
      <c r="E18" s="4"/>
    </row>
    <row r="19" spans="1:5" ht="21" x14ac:dyDescent="0.4">
      <c r="B19" s="273"/>
      <c r="C19" s="1"/>
      <c r="D19" s="4"/>
      <c r="E19" s="4"/>
    </row>
    <row r="20" spans="1:5" ht="21" x14ac:dyDescent="0.4">
      <c r="B20" s="273"/>
      <c r="C20" s="4"/>
      <c r="D20" s="4"/>
      <c r="E20" s="4"/>
    </row>
    <row r="21" spans="1:5" ht="21" x14ac:dyDescent="0.4">
      <c r="B21" s="273"/>
      <c r="C21" s="1"/>
      <c r="D21" s="1"/>
      <c r="E21" s="1"/>
    </row>
    <row r="22" spans="1:5" x14ac:dyDescent="0.3">
      <c r="C22" s="1"/>
      <c r="D22" s="1"/>
      <c r="E22" s="1"/>
    </row>
    <row r="23" spans="1:5" x14ac:dyDescent="0.3">
      <c r="C23" s="1"/>
      <c r="D23" s="1"/>
      <c r="E23" s="1"/>
    </row>
    <row r="24" spans="1:5" x14ac:dyDescent="0.3">
      <c r="C24" s="1"/>
      <c r="D24" s="1"/>
      <c r="E24" s="1"/>
    </row>
    <row r="25" spans="1:5" x14ac:dyDescent="0.3">
      <c r="C25" s="1"/>
      <c r="D25" s="1"/>
      <c r="E25" s="1"/>
    </row>
    <row r="26" spans="1:5" x14ac:dyDescent="0.3">
      <c r="C26" s="4"/>
      <c r="D26" s="4"/>
      <c r="E26" s="4"/>
    </row>
    <row r="27" spans="1:5" x14ac:dyDescent="0.3">
      <c r="C27" s="4"/>
      <c r="D27" s="4"/>
      <c r="E27" s="4"/>
    </row>
    <row r="28" spans="1:5" x14ac:dyDescent="0.3">
      <c r="C28" s="1"/>
      <c r="D28" s="1"/>
      <c r="E28" s="1"/>
    </row>
    <row r="29" spans="1:5" x14ac:dyDescent="0.3">
      <c r="C29" s="1"/>
      <c r="D29" s="1"/>
      <c r="E29" s="1"/>
    </row>
    <row r="30" spans="1:5" x14ac:dyDescent="0.3">
      <c r="C30" s="1"/>
      <c r="D30" s="1"/>
      <c r="E30" s="1"/>
    </row>
    <row r="31" spans="1:5" x14ac:dyDescent="0.3">
      <c r="C31" s="1"/>
      <c r="D31" s="1"/>
      <c r="E31" s="1"/>
    </row>
    <row r="32" spans="1:5" x14ac:dyDescent="0.3">
      <c r="C32" s="4"/>
      <c r="D32" s="1"/>
      <c r="E32" s="1"/>
    </row>
    <row r="33" spans="1:5" x14ac:dyDescent="0.3">
      <c r="C33" s="1"/>
      <c r="D33" s="1"/>
      <c r="E33" s="1"/>
    </row>
    <row r="34" spans="1:5" x14ac:dyDescent="0.3">
      <c r="C34" s="1"/>
      <c r="D34" s="1"/>
      <c r="E34" s="1"/>
    </row>
    <row r="35" spans="1:5" x14ac:dyDescent="0.3">
      <c r="C35" s="1"/>
      <c r="D35" s="1"/>
      <c r="E35" s="1"/>
    </row>
    <row r="36" spans="1:5" x14ac:dyDescent="0.3">
      <c r="D36" s="1"/>
      <c r="E36" s="1"/>
    </row>
    <row r="37" spans="1:5" x14ac:dyDescent="0.3">
      <c r="D37" s="1"/>
      <c r="E37" s="1"/>
    </row>
    <row r="38" spans="1:5" x14ac:dyDescent="0.3">
      <c r="D38" s="1"/>
      <c r="E38" s="1"/>
    </row>
    <row r="39" spans="1:5" x14ac:dyDescent="0.3">
      <c r="D39" s="4"/>
      <c r="E39" s="1"/>
    </row>
    <row r="40" spans="1:5" x14ac:dyDescent="0.3">
      <c r="D40" s="1"/>
      <c r="E40" s="4"/>
    </row>
    <row r="41" spans="1:5" x14ac:dyDescent="0.3">
      <c r="D41" s="1"/>
      <c r="E41" s="1"/>
    </row>
    <row r="42" spans="1:5" x14ac:dyDescent="0.3">
      <c r="D42" s="1"/>
      <c r="E42" s="1"/>
    </row>
    <row r="43" spans="1:5" x14ac:dyDescent="0.3">
      <c r="D43" s="1"/>
      <c r="E43" s="1"/>
    </row>
    <row r="44" spans="1:5" x14ac:dyDescent="0.3">
      <c r="D44" s="1"/>
      <c r="E44" s="1"/>
    </row>
    <row r="45" spans="1:5" ht="15.6" x14ac:dyDescent="0.3">
      <c r="A45" s="4"/>
      <c r="B45" s="2"/>
      <c r="C45" s="1"/>
      <c r="D45" s="4"/>
      <c r="E45" s="4"/>
    </row>
    <row r="46" spans="1:5" ht="15.6" x14ac:dyDescent="0.3">
      <c r="A46" s="4"/>
      <c r="B46" s="2"/>
      <c r="C46" s="1"/>
      <c r="D46" s="4"/>
      <c r="E46" s="4"/>
    </row>
    <row r="47" spans="1:5" x14ac:dyDescent="0.3">
      <c r="A47" s="4"/>
      <c r="B47" s="4"/>
      <c r="C47" s="4"/>
      <c r="D47" s="4"/>
      <c r="E47" s="4"/>
    </row>
    <row r="48" spans="1:5" x14ac:dyDescent="0.3">
      <c r="D48" s="1"/>
      <c r="E48" s="4"/>
    </row>
    <row r="49" spans="1:5" x14ac:dyDescent="0.3">
      <c r="D49" s="1"/>
      <c r="E49" s="4"/>
    </row>
    <row r="50" spans="1:5" x14ac:dyDescent="0.3">
      <c r="D50" s="1"/>
      <c r="E50" s="4"/>
    </row>
    <row r="51" spans="1:5" x14ac:dyDescent="0.3">
      <c r="D51" s="1"/>
      <c r="E51" s="4"/>
    </row>
    <row r="52" spans="1:5" ht="15.6" x14ac:dyDescent="0.3">
      <c r="A52" s="5"/>
      <c r="B52" s="3"/>
      <c r="C52" s="1"/>
      <c r="D52" s="1"/>
      <c r="E52" s="4"/>
    </row>
    <row r="53" spans="1:5" ht="15.6" x14ac:dyDescent="0.3">
      <c r="A53" s="5"/>
      <c r="B53" s="3"/>
      <c r="C53" s="1"/>
      <c r="D53" s="1"/>
      <c r="E53" s="4"/>
    </row>
    <row r="54" spans="1:5" x14ac:dyDescent="0.3">
      <c r="A54" s="4"/>
      <c r="B54" s="4"/>
      <c r="C54" s="4"/>
      <c r="D54" s="4"/>
      <c r="E54" s="4"/>
    </row>
    <row r="55" spans="1:5" ht="17.399999999999999" customHeight="1" x14ac:dyDescent="0.3">
      <c r="A55" s="162"/>
      <c r="B55" s="162"/>
      <c r="C55" s="162"/>
      <c r="D55" s="162"/>
      <c r="E55" s="162"/>
    </row>
    <row r="56" spans="1:5" ht="14.4" customHeight="1" x14ac:dyDescent="0.3">
      <c r="A56" s="162"/>
      <c r="B56" s="162"/>
      <c r="C56" s="162"/>
      <c r="D56" s="162"/>
      <c r="E56" s="162"/>
    </row>
    <row r="57" spans="1:5" ht="14.4" customHeight="1" x14ac:dyDescent="0.3">
      <c r="A57" s="162"/>
      <c r="B57" s="162"/>
      <c r="C57" s="162"/>
      <c r="D57" s="162"/>
      <c r="E57" s="162"/>
    </row>
    <row r="58" spans="1:5" ht="14.4" customHeight="1" x14ac:dyDescent="0.3">
      <c r="A58" s="162"/>
      <c r="B58" s="162"/>
      <c r="C58" s="162"/>
      <c r="D58" s="162"/>
      <c r="E58" s="162"/>
    </row>
    <row r="59" spans="1:5" ht="14.4" customHeight="1" x14ac:dyDescent="0.3">
      <c r="A59" s="162"/>
      <c r="B59" s="162"/>
      <c r="C59" s="162"/>
      <c r="D59" s="162"/>
      <c r="E59" s="162"/>
    </row>
    <row r="60" spans="1:5" ht="14.4" customHeight="1" x14ac:dyDescent="0.3">
      <c r="A60" s="162"/>
      <c r="B60" s="162"/>
      <c r="C60" s="162"/>
      <c r="D60" s="162"/>
      <c r="E60" s="162"/>
    </row>
    <row r="61" spans="1:5" ht="14.4" customHeight="1" x14ac:dyDescent="0.3">
      <c r="A61" s="162"/>
      <c r="B61" s="162"/>
      <c r="C61" s="162"/>
      <c r="D61" s="162"/>
      <c r="E61" s="162"/>
    </row>
    <row r="62" spans="1:5" ht="14.4" customHeight="1" x14ac:dyDescent="0.3">
      <c r="A62" s="162"/>
      <c r="B62" s="162"/>
      <c r="C62" s="162"/>
      <c r="D62" s="162"/>
      <c r="E62" s="162"/>
    </row>
    <row r="63" spans="1:5" ht="14.4" customHeight="1" x14ac:dyDescent="0.3">
      <c r="A63" s="162"/>
      <c r="B63" s="162"/>
      <c r="C63" s="162"/>
      <c r="D63" s="162"/>
      <c r="E63" s="162"/>
    </row>
    <row r="64" spans="1:5" ht="14.4" customHeight="1" x14ac:dyDescent="0.3">
      <c r="A64" s="162"/>
      <c r="B64" s="162"/>
      <c r="C64" s="162"/>
      <c r="D64" s="162"/>
      <c r="E64" s="162"/>
    </row>
    <row r="65" spans="1:5" ht="14.4" customHeight="1" x14ac:dyDescent="0.3">
      <c r="A65" s="162"/>
      <c r="B65" s="162"/>
      <c r="C65" s="162"/>
      <c r="D65" s="162"/>
      <c r="E65" s="162"/>
    </row>
    <row r="66" spans="1:5" ht="14.4" customHeight="1" x14ac:dyDescent="0.3">
      <c r="A66" s="162"/>
      <c r="B66" s="162"/>
      <c r="C66" s="162"/>
      <c r="D66" s="162"/>
      <c r="E66" s="162"/>
    </row>
    <row r="67" spans="1:5" ht="14.4" customHeight="1" x14ac:dyDescent="0.3">
      <c r="A67" s="162"/>
      <c r="B67" s="162"/>
      <c r="C67" s="162"/>
      <c r="D67" s="162"/>
      <c r="E67" s="162"/>
    </row>
    <row r="68" spans="1:5" ht="14.4" customHeight="1" x14ac:dyDescent="0.3">
      <c r="A68" s="162"/>
      <c r="B68" s="162"/>
      <c r="C68" s="162"/>
      <c r="D68" s="162"/>
      <c r="E68" s="162"/>
    </row>
    <row r="69" spans="1:5" ht="14.4" customHeight="1" x14ac:dyDescent="0.3">
      <c r="A69" s="162"/>
      <c r="B69" s="162"/>
      <c r="C69" s="162"/>
      <c r="D69" s="162"/>
      <c r="E69" s="162"/>
    </row>
    <row r="70" spans="1:5" ht="14.4" customHeight="1" x14ac:dyDescent="0.3">
      <c r="A70" s="162"/>
      <c r="B70" s="162"/>
      <c r="C70" s="162"/>
      <c r="D70" s="162"/>
      <c r="E70" s="162"/>
    </row>
    <row r="71" spans="1:5" ht="14.4" customHeight="1" x14ac:dyDescent="0.3">
      <c r="A71" s="162"/>
      <c r="B71" s="162"/>
      <c r="C71" s="162"/>
      <c r="D71" s="162"/>
      <c r="E71" s="162"/>
    </row>
    <row r="72" spans="1:5" ht="14.4" customHeight="1" x14ac:dyDescent="0.3">
      <c r="A72" s="162"/>
      <c r="B72" s="162"/>
      <c r="C72" s="162"/>
      <c r="D72" s="162"/>
      <c r="E72" s="162"/>
    </row>
    <row r="73" spans="1:5" ht="14.4" customHeight="1" x14ac:dyDescent="0.3">
      <c r="A73" s="162"/>
      <c r="B73" s="162"/>
      <c r="C73" s="162"/>
      <c r="D73" s="162"/>
      <c r="E73" s="162"/>
    </row>
    <row r="74" spans="1:5" ht="14.4" customHeight="1" x14ac:dyDescent="0.3">
      <c r="A74" s="162"/>
      <c r="B74" s="162"/>
      <c r="C74" s="162"/>
      <c r="D74" s="162"/>
      <c r="E74" s="162"/>
    </row>
    <row r="75" spans="1:5" ht="14.4" customHeight="1" x14ac:dyDescent="0.3">
      <c r="A75" s="162"/>
      <c r="B75" s="162"/>
      <c r="C75" s="162"/>
      <c r="D75" s="162"/>
      <c r="E75" s="162"/>
    </row>
    <row r="76" spans="1:5" ht="14.4" customHeight="1" x14ac:dyDescent="0.3">
      <c r="A76" s="162"/>
      <c r="B76" s="162"/>
      <c r="C76" s="162"/>
      <c r="D76" s="162"/>
      <c r="E76" s="162"/>
    </row>
    <row r="77" spans="1:5" ht="14.4" customHeight="1" x14ac:dyDescent="0.3">
      <c r="A77" s="162"/>
      <c r="B77" s="162"/>
      <c r="C77" s="162"/>
      <c r="D77" s="162"/>
      <c r="E77" s="162"/>
    </row>
    <row r="78" spans="1:5" ht="14.4" customHeight="1" x14ac:dyDescent="0.3">
      <c r="A78" s="162"/>
      <c r="B78" s="162"/>
      <c r="C78" s="162"/>
      <c r="D78" s="162"/>
      <c r="E78" s="162"/>
    </row>
    <row r="79" spans="1:5" ht="14.4" customHeight="1" x14ac:dyDescent="0.3">
      <c r="A79" s="162"/>
      <c r="B79" s="162"/>
      <c r="C79" s="162"/>
      <c r="D79" s="162"/>
      <c r="E79" s="162"/>
    </row>
    <row r="80" spans="1:5" ht="14.4" customHeight="1" x14ac:dyDescent="0.3">
      <c r="A80" s="162"/>
      <c r="B80" s="162"/>
      <c r="C80" s="162"/>
      <c r="D80" s="162"/>
      <c r="E80" s="162"/>
    </row>
    <row r="81" spans="1:5" ht="14.4" customHeight="1" x14ac:dyDescent="0.3">
      <c r="A81" s="162"/>
      <c r="B81" s="162"/>
      <c r="C81" s="162"/>
      <c r="D81" s="162"/>
      <c r="E81" s="162"/>
    </row>
    <row r="82" spans="1:5" ht="14.4" customHeight="1" x14ac:dyDescent="0.3">
      <c r="A82" s="162"/>
      <c r="B82" s="162"/>
      <c r="C82" s="162"/>
      <c r="D82" s="162"/>
      <c r="E82" s="162"/>
    </row>
    <row r="83" spans="1:5" ht="14.4" customHeight="1" x14ac:dyDescent="0.3">
      <c r="A83" s="162"/>
      <c r="B83" s="162"/>
      <c r="C83" s="162"/>
      <c r="D83" s="162"/>
      <c r="E83" s="162"/>
    </row>
    <row r="84" spans="1:5" ht="14.4" customHeight="1" x14ac:dyDescent="0.3">
      <c r="A84" s="162"/>
      <c r="B84" s="162"/>
      <c r="C84" s="162"/>
      <c r="D84" s="162"/>
      <c r="E84" s="162"/>
    </row>
    <row r="85" spans="1:5" ht="14.4" customHeight="1" x14ac:dyDescent="0.3">
      <c r="A85" s="162"/>
      <c r="B85" s="162"/>
      <c r="C85" s="162"/>
      <c r="D85" s="162"/>
      <c r="E85" s="162"/>
    </row>
    <row r="86" spans="1:5" ht="14.4" customHeight="1" x14ac:dyDescent="0.3">
      <c r="A86" s="162"/>
      <c r="B86" s="162"/>
      <c r="C86" s="162"/>
      <c r="D86" s="162"/>
      <c r="E86" s="162"/>
    </row>
    <row r="87" spans="1:5" ht="14.4" customHeight="1" x14ac:dyDescent="0.3">
      <c r="A87" s="162"/>
      <c r="B87" s="162"/>
      <c r="C87" s="162"/>
      <c r="D87" s="162"/>
      <c r="E87" s="162"/>
    </row>
    <row r="88" spans="1:5" ht="14.4" customHeight="1" x14ac:dyDescent="0.3">
      <c r="A88" s="162"/>
      <c r="B88" s="162"/>
      <c r="C88" s="162"/>
      <c r="D88" s="162"/>
      <c r="E88" s="162"/>
    </row>
    <row r="89" spans="1:5" ht="14.4" customHeight="1" x14ac:dyDescent="0.3">
      <c r="A89" s="162"/>
      <c r="B89" s="162"/>
      <c r="C89" s="162"/>
      <c r="D89" s="162"/>
      <c r="E89" s="162"/>
    </row>
    <row r="90" spans="1:5" ht="14.4" customHeight="1" x14ac:dyDescent="0.3">
      <c r="A90" s="162"/>
      <c r="B90" s="162"/>
      <c r="C90" s="162"/>
      <c r="D90" s="162"/>
      <c r="E90" s="162"/>
    </row>
    <row r="91" spans="1:5" ht="14.4" customHeight="1" x14ac:dyDescent="0.3">
      <c r="A91" s="162"/>
      <c r="B91" s="162"/>
      <c r="C91" s="162"/>
      <c r="D91" s="162"/>
      <c r="E91" s="162"/>
    </row>
    <row r="92" spans="1:5" ht="14.4" customHeight="1" x14ac:dyDescent="0.3">
      <c r="A92" s="162"/>
      <c r="B92" s="162"/>
      <c r="C92" s="162"/>
      <c r="D92" s="162"/>
      <c r="E92" s="162"/>
    </row>
    <row r="93" spans="1:5" ht="14.4" customHeight="1" x14ac:dyDescent="0.3">
      <c r="A93" s="162"/>
      <c r="B93" s="162"/>
      <c r="C93" s="162"/>
      <c r="D93" s="162"/>
      <c r="E93" s="162"/>
    </row>
    <row r="94" spans="1:5" ht="14.4" customHeight="1" x14ac:dyDescent="0.3">
      <c r="A94" s="162"/>
      <c r="B94" s="162"/>
      <c r="C94" s="162"/>
      <c r="D94" s="162"/>
      <c r="E94" s="162"/>
    </row>
    <row r="95" spans="1:5" ht="14.4" customHeight="1" x14ac:dyDescent="0.3">
      <c r="A95" s="162"/>
      <c r="B95" s="162"/>
      <c r="C95" s="162"/>
      <c r="D95" s="162"/>
      <c r="E95" s="162"/>
    </row>
    <row r="96" spans="1:5" ht="14.4" customHeight="1" x14ac:dyDescent="0.3">
      <c r="A96" s="162"/>
      <c r="B96" s="162"/>
      <c r="C96" s="162"/>
      <c r="D96" s="162"/>
      <c r="E96" s="162"/>
    </row>
    <row r="97" spans="1:5" ht="14.4" customHeight="1" x14ac:dyDescent="0.3">
      <c r="A97" s="162"/>
      <c r="B97" s="162"/>
      <c r="C97" s="162"/>
      <c r="D97" s="162"/>
      <c r="E97" s="162"/>
    </row>
    <row r="98" spans="1:5" ht="14.4" customHeight="1" x14ac:dyDescent="0.3">
      <c r="A98" s="162"/>
      <c r="B98" s="162"/>
      <c r="C98" s="162"/>
      <c r="D98" s="162"/>
      <c r="E98" s="162"/>
    </row>
    <row r="99" spans="1:5" ht="14.4" customHeight="1" x14ac:dyDescent="0.3">
      <c r="A99" s="162"/>
      <c r="B99" s="162"/>
      <c r="C99" s="162"/>
      <c r="D99" s="162"/>
      <c r="E99" s="162"/>
    </row>
    <row r="100" spans="1:5" ht="14.4" customHeight="1" x14ac:dyDescent="0.3">
      <c r="A100" s="162"/>
      <c r="B100" s="162"/>
      <c r="C100" s="162"/>
      <c r="D100" s="162"/>
      <c r="E100" s="162"/>
    </row>
    <row r="101" spans="1:5" ht="14.4" customHeight="1" x14ac:dyDescent="0.3">
      <c r="A101" s="162"/>
      <c r="B101" s="162"/>
      <c r="C101" s="162"/>
      <c r="D101" s="162"/>
      <c r="E101" s="162"/>
    </row>
    <row r="102" spans="1:5" ht="14.4" customHeight="1" x14ac:dyDescent="0.3">
      <c r="A102" s="162"/>
      <c r="B102" s="162"/>
      <c r="C102" s="162"/>
      <c r="D102" s="162"/>
      <c r="E102" s="162"/>
    </row>
    <row r="103" spans="1:5" ht="14.4" customHeight="1" x14ac:dyDescent="0.3">
      <c r="A103" s="162"/>
      <c r="B103" s="162"/>
      <c r="C103" s="162"/>
      <c r="D103" s="162"/>
      <c r="E103" s="162"/>
    </row>
    <row r="104" spans="1:5" ht="14.4" customHeight="1" x14ac:dyDescent="0.3">
      <c r="A104" s="162"/>
      <c r="B104" s="162"/>
      <c r="C104" s="162"/>
      <c r="D104" s="162"/>
      <c r="E104" s="162"/>
    </row>
    <row r="105" spans="1:5" ht="14.4" customHeight="1" x14ac:dyDescent="0.3">
      <c r="A105" s="162"/>
      <c r="B105" s="162"/>
      <c r="C105" s="162"/>
      <c r="D105" s="162"/>
      <c r="E105" s="162"/>
    </row>
    <row r="106" spans="1:5" ht="14.4" customHeight="1" x14ac:dyDescent="0.3">
      <c r="A106" s="162"/>
      <c r="B106" s="162"/>
      <c r="C106" s="162"/>
      <c r="D106" s="162"/>
      <c r="E106" s="162"/>
    </row>
    <row r="107" spans="1:5" ht="14.4" customHeight="1" x14ac:dyDescent="0.3">
      <c r="A107" s="162"/>
      <c r="B107" s="162"/>
      <c r="C107" s="162"/>
      <c r="D107" s="162"/>
      <c r="E107" s="162"/>
    </row>
    <row r="108" spans="1:5" ht="14.4" customHeight="1" x14ac:dyDescent="0.3">
      <c r="A108" s="162"/>
      <c r="B108" s="162"/>
      <c r="C108" s="162"/>
      <c r="D108" s="162"/>
      <c r="E108" s="162"/>
    </row>
    <row r="109" spans="1:5" ht="14.4" customHeight="1" x14ac:dyDescent="0.3">
      <c r="A109" s="162"/>
      <c r="B109" s="162"/>
      <c r="C109" s="162"/>
      <c r="D109" s="162"/>
      <c r="E109" s="162"/>
    </row>
    <row r="110" spans="1:5" ht="14.4" customHeight="1" x14ac:dyDescent="0.3">
      <c r="A110" s="162"/>
      <c r="B110" s="162"/>
      <c r="C110" s="162"/>
      <c r="D110" s="162"/>
      <c r="E110" s="162"/>
    </row>
    <row r="111" spans="1:5" ht="14.4" customHeight="1" x14ac:dyDescent="0.3">
      <c r="A111" s="162"/>
      <c r="B111" s="162"/>
      <c r="C111" s="162"/>
      <c r="D111" s="162"/>
      <c r="E111" s="162"/>
    </row>
    <row r="112" spans="1:5" ht="14.4" customHeight="1" x14ac:dyDescent="0.3">
      <c r="A112" s="162"/>
      <c r="B112" s="162"/>
      <c r="C112" s="162"/>
      <c r="D112" s="162"/>
      <c r="E112" s="162"/>
    </row>
    <row r="113" spans="1:5" ht="14.4" customHeight="1" x14ac:dyDescent="0.3">
      <c r="A113" s="162"/>
      <c r="B113" s="162"/>
      <c r="C113" s="162"/>
      <c r="D113" s="162"/>
      <c r="E113" s="162"/>
    </row>
    <row r="114" spans="1:5" ht="14.4" customHeight="1" x14ac:dyDescent="0.3">
      <c r="A114" s="162"/>
      <c r="B114" s="162"/>
      <c r="C114" s="162"/>
      <c r="D114" s="162"/>
      <c r="E114" s="162"/>
    </row>
    <row r="115" spans="1:5" ht="14.4" customHeight="1" x14ac:dyDescent="0.3">
      <c r="A115" s="162"/>
      <c r="B115" s="162"/>
      <c r="C115" s="162"/>
      <c r="D115" s="162"/>
      <c r="E115" s="162"/>
    </row>
    <row r="116" spans="1:5" ht="14.4" customHeight="1" x14ac:dyDescent="0.3">
      <c r="A116" s="162"/>
      <c r="B116" s="162"/>
      <c r="C116" s="162"/>
      <c r="D116" s="162"/>
      <c r="E116" s="162"/>
    </row>
    <row r="117" spans="1:5" ht="14.4" customHeight="1" x14ac:dyDescent="0.3">
      <c r="A117" s="162"/>
      <c r="B117" s="162"/>
      <c r="C117" s="162"/>
      <c r="D117" s="162"/>
      <c r="E117" s="162"/>
    </row>
    <row r="118" spans="1:5" ht="14.4" customHeight="1" x14ac:dyDescent="0.3">
      <c r="A118" s="162"/>
      <c r="B118" s="162"/>
      <c r="C118" s="162"/>
      <c r="D118" s="162"/>
      <c r="E118" s="162"/>
    </row>
    <row r="119" spans="1:5" ht="14.4" customHeight="1" x14ac:dyDescent="0.3">
      <c r="A119" s="162"/>
      <c r="B119" s="162"/>
      <c r="C119" s="162"/>
      <c r="D119" s="162"/>
      <c r="E119" s="162"/>
    </row>
    <row r="120" spans="1:5" ht="14.4" customHeight="1" x14ac:dyDescent="0.3">
      <c r="A120" s="162"/>
      <c r="B120" s="162"/>
      <c r="C120" s="162"/>
      <c r="D120" s="162"/>
      <c r="E120" s="162"/>
    </row>
    <row r="121" spans="1:5" ht="14.4" customHeight="1" x14ac:dyDescent="0.3">
      <c r="A121" s="162"/>
      <c r="B121" s="162"/>
      <c r="C121" s="162"/>
      <c r="D121" s="162"/>
      <c r="E121" s="162"/>
    </row>
    <row r="122" spans="1:5" ht="14.4" customHeight="1" x14ac:dyDescent="0.3">
      <c r="A122" s="162"/>
      <c r="B122" s="162"/>
      <c r="C122" s="162"/>
      <c r="D122" s="162"/>
      <c r="E122" s="162"/>
    </row>
    <row r="123" spans="1:5" ht="14.4" customHeight="1" x14ac:dyDescent="0.3">
      <c r="A123" s="162"/>
      <c r="B123" s="162"/>
      <c r="C123" s="162"/>
      <c r="D123" s="162"/>
      <c r="E123" s="162"/>
    </row>
    <row r="124" spans="1:5" ht="14.4" customHeight="1" x14ac:dyDescent="0.3">
      <c r="A124" s="162"/>
      <c r="B124" s="162"/>
      <c r="C124" s="162"/>
      <c r="D124" s="162"/>
      <c r="E124" s="162"/>
    </row>
    <row r="125" spans="1:5" ht="14.4" customHeight="1" x14ac:dyDescent="0.3">
      <c r="A125" s="162"/>
      <c r="B125" s="162"/>
      <c r="C125" s="162"/>
      <c r="D125" s="162"/>
      <c r="E125" s="162"/>
    </row>
    <row r="126" spans="1:5" ht="14.4" customHeight="1" x14ac:dyDescent="0.3">
      <c r="A126" s="162"/>
      <c r="B126" s="162"/>
      <c r="C126" s="162"/>
      <c r="D126" s="162"/>
      <c r="E126" s="162"/>
    </row>
    <row r="127" spans="1:5" ht="14.4" customHeight="1" x14ac:dyDescent="0.3">
      <c r="A127" s="162"/>
      <c r="B127" s="162"/>
      <c r="C127" s="162"/>
      <c r="D127" s="162"/>
      <c r="E127" s="162"/>
    </row>
    <row r="128" spans="1:5" ht="14.4" customHeight="1" x14ac:dyDescent="0.3">
      <c r="A128" s="162"/>
      <c r="B128" s="162"/>
      <c r="C128" s="162"/>
      <c r="D128" s="162"/>
      <c r="E128" s="162"/>
    </row>
    <row r="129" spans="1:8" ht="14.4" customHeight="1" x14ac:dyDescent="0.3">
      <c r="A129" s="162"/>
      <c r="B129" s="162"/>
      <c r="C129" s="162"/>
      <c r="D129" s="162"/>
      <c r="E129" s="162"/>
    </row>
    <row r="130" spans="1:8" ht="14.4" customHeight="1" x14ac:dyDescent="0.3">
      <c r="A130" s="162"/>
      <c r="B130" s="162"/>
      <c r="C130" s="162"/>
      <c r="D130" s="162"/>
      <c r="E130" s="162"/>
    </row>
    <row r="131" spans="1:8" ht="14.4" customHeight="1" x14ac:dyDescent="0.3">
      <c r="A131" s="162"/>
      <c r="B131" s="162"/>
      <c r="C131" s="162"/>
      <c r="D131" s="162"/>
      <c r="E131" s="162"/>
    </row>
    <row r="132" spans="1:8" ht="14.4" customHeight="1" x14ac:dyDescent="0.3">
      <c r="A132" s="162"/>
      <c r="B132" s="162"/>
      <c r="C132" s="162"/>
      <c r="D132" s="162"/>
      <c r="E132" s="162"/>
    </row>
    <row r="133" spans="1:8" ht="14.4" customHeight="1" x14ac:dyDescent="0.3">
      <c r="A133" s="162"/>
      <c r="B133" s="162"/>
      <c r="C133" s="162"/>
      <c r="D133" s="162"/>
      <c r="E133" s="162"/>
    </row>
    <row r="134" spans="1:8" ht="14.4" customHeight="1" x14ac:dyDescent="0.3">
      <c r="A134" s="162"/>
      <c r="B134" s="162"/>
      <c r="C134" s="162"/>
      <c r="D134" s="162"/>
      <c r="E134" s="162"/>
    </row>
    <row r="135" spans="1:8" ht="14.4" customHeight="1" x14ac:dyDescent="0.3">
      <c r="A135" s="162"/>
      <c r="B135" s="162"/>
      <c r="C135" s="162"/>
      <c r="D135" s="162"/>
      <c r="E135" s="162"/>
    </row>
    <row r="136" spans="1:8" ht="14.4" customHeight="1" x14ac:dyDescent="0.3">
      <c r="A136" s="162"/>
      <c r="B136" s="162"/>
      <c r="C136" s="162"/>
      <c r="D136" s="162"/>
      <c r="E136" s="162"/>
      <c r="H136" s="207"/>
    </row>
    <row r="137" spans="1:8" ht="14.4" customHeight="1" x14ac:dyDescent="0.3">
      <c r="A137" s="162"/>
      <c r="B137" s="162"/>
      <c r="C137" s="162"/>
      <c r="D137" s="162"/>
      <c r="E137" s="162"/>
      <c r="H137" s="207"/>
    </row>
    <row r="138" spans="1:8" ht="14.4" customHeight="1" x14ac:dyDescent="0.3">
      <c r="A138" s="162"/>
      <c r="B138" s="162"/>
      <c r="C138" s="162"/>
      <c r="D138" s="162"/>
      <c r="E138" s="162"/>
      <c r="H138" s="207"/>
    </row>
    <row r="139" spans="1:8" ht="14.4" customHeight="1" x14ac:dyDescent="0.3">
      <c r="A139" s="162"/>
      <c r="B139" s="162"/>
      <c r="C139" s="162"/>
      <c r="D139" s="162"/>
      <c r="E139" s="162"/>
      <c r="H139" s="207"/>
    </row>
    <row r="140" spans="1:8" ht="14.4" customHeight="1" x14ac:dyDescent="0.3">
      <c r="A140" s="162"/>
      <c r="B140" s="162"/>
      <c r="C140" s="162"/>
      <c r="D140" s="162"/>
      <c r="E140" s="162"/>
    </row>
    <row r="141" spans="1:8" ht="14.4" customHeight="1" x14ac:dyDescent="0.3">
      <c r="A141" s="162"/>
      <c r="B141" s="162"/>
      <c r="C141" s="162"/>
      <c r="D141" s="162"/>
      <c r="E141" s="162"/>
    </row>
    <row r="142" spans="1:8" ht="14.4" customHeight="1" x14ac:dyDescent="0.3">
      <c r="A142" s="162"/>
      <c r="B142" s="162"/>
      <c r="C142" s="162"/>
      <c r="D142" s="162"/>
      <c r="E142" s="162"/>
    </row>
    <row r="143" spans="1:8" ht="14.4" customHeight="1" x14ac:dyDescent="0.3">
      <c r="A143" s="162"/>
      <c r="B143" s="162"/>
      <c r="C143" s="162"/>
      <c r="D143" s="162"/>
      <c r="E143" s="162"/>
    </row>
    <row r="144" spans="1:8" ht="14.4" customHeight="1" x14ac:dyDescent="0.3">
      <c r="A144" s="162"/>
      <c r="B144" s="162"/>
      <c r="C144" s="162"/>
      <c r="D144" s="162"/>
      <c r="E144" s="162"/>
    </row>
    <row r="145" spans="1:8" ht="14.4" customHeight="1" x14ac:dyDescent="0.3">
      <c r="A145" s="162"/>
      <c r="B145" s="162"/>
      <c r="C145" s="162"/>
      <c r="D145" s="162"/>
      <c r="E145" s="162"/>
    </row>
    <row r="146" spans="1:8" ht="14.4" customHeight="1" x14ac:dyDescent="0.3">
      <c r="A146" s="162"/>
      <c r="B146" s="162"/>
      <c r="C146" s="162"/>
      <c r="D146" s="162"/>
      <c r="E146" s="162"/>
    </row>
    <row r="147" spans="1:8" ht="14.4" customHeight="1" x14ac:dyDescent="0.3">
      <c r="A147" s="162"/>
      <c r="B147" s="162"/>
      <c r="C147" s="162"/>
      <c r="D147" s="162"/>
      <c r="E147" s="162"/>
    </row>
    <row r="148" spans="1:8" ht="14.4" customHeight="1" x14ac:dyDescent="0.3">
      <c r="A148" s="162"/>
      <c r="B148" s="162"/>
      <c r="C148" s="162"/>
      <c r="D148" s="162"/>
      <c r="E148" s="162"/>
    </row>
    <row r="149" spans="1:8" ht="14.4" customHeight="1" x14ac:dyDescent="0.3">
      <c r="A149" s="162"/>
      <c r="B149" s="162"/>
      <c r="C149" s="162"/>
      <c r="D149" s="162"/>
      <c r="E149" s="162"/>
    </row>
    <row r="150" spans="1:8" ht="14.4" customHeight="1" x14ac:dyDescent="0.3">
      <c r="A150" s="162"/>
      <c r="B150" s="162"/>
      <c r="C150" s="162"/>
      <c r="D150" s="162"/>
      <c r="E150" s="162"/>
    </row>
    <row r="151" spans="1:8" ht="14.4" customHeight="1" x14ac:dyDescent="0.3">
      <c r="A151" s="162"/>
      <c r="B151" s="162"/>
      <c r="C151" s="162"/>
      <c r="D151" s="162"/>
      <c r="E151" s="162"/>
    </row>
    <row r="152" spans="1:8" ht="14.4" customHeight="1" x14ac:dyDescent="0.3">
      <c r="A152" s="162"/>
      <c r="B152" s="162"/>
      <c r="C152" s="162"/>
      <c r="D152" s="162"/>
      <c r="E152" s="162"/>
    </row>
    <row r="153" spans="1:8" ht="14.4" customHeight="1" x14ac:dyDescent="0.3">
      <c r="A153" s="162"/>
      <c r="B153" s="162"/>
      <c r="C153" s="162"/>
      <c r="D153" s="162"/>
      <c r="E153" s="162"/>
    </row>
    <row r="154" spans="1:8" ht="14.4" customHeight="1" x14ac:dyDescent="0.3">
      <c r="A154" s="162"/>
      <c r="B154" s="162"/>
      <c r="C154" s="162"/>
      <c r="D154" s="162"/>
      <c r="E154" s="162"/>
    </row>
    <row r="155" spans="1:8" ht="14.4" customHeight="1" x14ac:dyDescent="0.3">
      <c r="A155" s="162"/>
      <c r="B155" s="162"/>
      <c r="C155" s="162"/>
      <c r="D155" s="162"/>
      <c r="E155" s="162"/>
    </row>
    <row r="156" spans="1:8" ht="14.4" customHeight="1" x14ac:dyDescent="0.3">
      <c r="A156" s="162"/>
      <c r="B156" s="162"/>
      <c r="C156" s="162"/>
      <c r="D156" s="162"/>
      <c r="E156" s="162"/>
      <c r="H156" s="205"/>
    </row>
    <row r="157" spans="1:8" ht="14.4" customHeight="1" x14ac:dyDescent="0.3">
      <c r="A157" s="162"/>
      <c r="B157" s="162"/>
      <c r="C157" s="162"/>
      <c r="D157" s="162"/>
      <c r="E157" s="162"/>
      <c r="H157" s="205"/>
    </row>
    <row r="158" spans="1:8" ht="14.4" customHeight="1" x14ac:dyDescent="0.3">
      <c r="A158" s="162"/>
      <c r="B158" s="162"/>
      <c r="C158" s="162"/>
      <c r="D158" s="162"/>
      <c r="E158" s="162"/>
    </row>
    <row r="159" spans="1:8" ht="14.4" customHeight="1" x14ac:dyDescent="0.3">
      <c r="A159" s="162"/>
      <c r="B159" s="162"/>
      <c r="C159" s="162"/>
      <c r="D159" s="162"/>
      <c r="E159" s="162"/>
    </row>
    <row r="160" spans="1:8" ht="14.4" customHeight="1" x14ac:dyDescent="0.3">
      <c r="A160" s="162"/>
      <c r="B160" s="162"/>
      <c r="C160" s="162"/>
      <c r="D160" s="162"/>
      <c r="E160" s="162"/>
    </row>
    <row r="161" spans="1:5" ht="14.4" customHeight="1" x14ac:dyDescent="0.3">
      <c r="A161" s="162"/>
      <c r="B161" s="162"/>
      <c r="C161" s="162"/>
      <c r="D161" s="162"/>
      <c r="E161" s="162"/>
    </row>
    <row r="162" spans="1:5" ht="14.4" customHeight="1" x14ac:dyDescent="0.3">
      <c r="A162" s="162"/>
      <c r="B162" s="162"/>
      <c r="C162" s="162"/>
      <c r="D162" s="162"/>
      <c r="E162" s="162"/>
    </row>
    <row r="163" spans="1:5" ht="14.4" customHeight="1" x14ac:dyDescent="0.3">
      <c r="A163" s="162"/>
      <c r="B163" s="162"/>
      <c r="C163" s="162"/>
      <c r="D163" s="162"/>
      <c r="E163" s="162"/>
    </row>
    <row r="164" spans="1:5" ht="14.4" customHeight="1" x14ac:dyDescent="0.3">
      <c r="A164" s="162"/>
      <c r="B164" s="162"/>
      <c r="C164" s="162"/>
      <c r="D164" s="162"/>
      <c r="E164" s="162"/>
    </row>
    <row r="165" spans="1:5" ht="14.4" customHeight="1" x14ac:dyDescent="0.3">
      <c r="A165" s="162"/>
      <c r="B165" s="162"/>
      <c r="C165" s="162"/>
      <c r="D165" s="162"/>
      <c r="E165" s="162"/>
    </row>
    <row r="166" spans="1:5" ht="14.4" customHeight="1" x14ac:dyDescent="0.3">
      <c r="A166" s="162"/>
      <c r="B166" s="162"/>
      <c r="C166" s="162"/>
      <c r="D166" s="162"/>
      <c r="E166" s="162"/>
    </row>
    <row r="167" spans="1:5" ht="14.4" customHeight="1" x14ac:dyDescent="0.3">
      <c r="A167" s="162"/>
      <c r="B167" s="162"/>
      <c r="C167" s="162"/>
      <c r="D167" s="162"/>
      <c r="E167" s="162"/>
    </row>
    <row r="168" spans="1:5" ht="14.4" customHeight="1" x14ac:dyDescent="0.3">
      <c r="A168" s="162"/>
      <c r="B168" s="162"/>
      <c r="C168" s="162"/>
      <c r="D168" s="162"/>
      <c r="E168" s="162"/>
    </row>
    <row r="169" spans="1:5" ht="14.4" customHeight="1" x14ac:dyDescent="0.3">
      <c r="A169" s="162"/>
      <c r="B169" s="162"/>
      <c r="C169" s="162"/>
      <c r="D169" s="162"/>
      <c r="E169" s="162"/>
    </row>
    <row r="170" spans="1:5" ht="14.4" customHeight="1" x14ac:dyDescent="0.3">
      <c r="A170" s="162"/>
      <c r="B170" s="162"/>
      <c r="C170" s="162"/>
      <c r="D170" s="162"/>
      <c r="E170" s="162"/>
    </row>
    <row r="171" spans="1:5" ht="14.4" customHeight="1" x14ac:dyDescent="0.3">
      <c r="A171" s="162"/>
      <c r="B171" s="162"/>
      <c r="C171" s="162"/>
      <c r="D171" s="162"/>
      <c r="E171" s="162"/>
    </row>
    <row r="172" spans="1:5" ht="14.4" customHeight="1" x14ac:dyDescent="0.3">
      <c r="A172" s="162"/>
      <c r="B172" s="162"/>
      <c r="C172" s="162"/>
      <c r="D172" s="162"/>
      <c r="E172" s="162"/>
    </row>
    <row r="173" spans="1:5" ht="14.4" customHeight="1" x14ac:dyDescent="0.3">
      <c r="A173" s="162"/>
      <c r="B173" s="162"/>
      <c r="C173" s="162"/>
      <c r="D173" s="162"/>
      <c r="E173" s="162"/>
    </row>
    <row r="174" spans="1:5" ht="14.4" customHeight="1" x14ac:dyDescent="0.3">
      <c r="A174" s="162"/>
      <c r="B174" s="162"/>
      <c r="C174" s="162"/>
      <c r="D174" s="162"/>
      <c r="E174" s="162"/>
    </row>
    <row r="175" spans="1:5" ht="14.4" customHeight="1" x14ac:dyDescent="0.3">
      <c r="A175" s="162"/>
      <c r="B175" s="162"/>
      <c r="C175" s="162"/>
      <c r="D175" s="162"/>
      <c r="E175" s="162"/>
    </row>
    <row r="176" spans="1:5" ht="14.4" customHeight="1" x14ac:dyDescent="0.3">
      <c r="A176" s="162"/>
      <c r="B176" s="162"/>
      <c r="C176" s="162"/>
      <c r="D176" s="162"/>
      <c r="E176" s="162"/>
    </row>
    <row r="177" spans="1:10" ht="14.4" customHeight="1" x14ac:dyDescent="0.3">
      <c r="A177" s="162"/>
      <c r="B177" s="162"/>
      <c r="C177" s="162"/>
      <c r="D177" s="162"/>
      <c r="E177" s="162"/>
    </row>
    <row r="178" spans="1:10" ht="14.4" customHeight="1" x14ac:dyDescent="0.3">
      <c r="A178" s="162"/>
      <c r="B178" s="162"/>
      <c r="C178" s="162"/>
      <c r="D178" s="162"/>
      <c r="E178" s="162"/>
    </row>
    <row r="179" spans="1:10" ht="14.4" customHeight="1" x14ac:dyDescent="0.3">
      <c r="A179" s="162"/>
      <c r="B179" s="162"/>
      <c r="C179" s="162"/>
      <c r="D179" s="162"/>
      <c r="E179" s="162"/>
    </row>
    <row r="180" spans="1:10" ht="14.4" customHeight="1" x14ac:dyDescent="0.3">
      <c r="A180" s="162"/>
      <c r="B180" s="162"/>
      <c r="C180" s="162"/>
      <c r="D180" s="162"/>
      <c r="E180" s="162"/>
    </row>
    <row r="181" spans="1:10" ht="14.4" customHeight="1" x14ac:dyDescent="0.3">
      <c r="A181" s="162"/>
      <c r="B181" s="162"/>
      <c r="C181" s="162"/>
      <c r="D181" s="162"/>
      <c r="E181" s="162"/>
    </row>
    <row r="182" spans="1:10" ht="14.4" customHeight="1" x14ac:dyDescent="0.3">
      <c r="A182" s="162"/>
      <c r="B182" s="162"/>
      <c r="C182" s="162"/>
      <c r="D182" s="162"/>
      <c r="E182" s="162"/>
    </row>
    <row r="183" spans="1:10" ht="14.4" customHeight="1" x14ac:dyDescent="0.3">
      <c r="A183" s="162"/>
      <c r="B183" s="162"/>
      <c r="C183" s="162"/>
      <c r="D183" s="162"/>
      <c r="E183" s="162"/>
      <c r="J183" s="207"/>
    </row>
    <row r="184" spans="1:10" ht="14.4" customHeight="1" x14ac:dyDescent="0.3">
      <c r="A184" s="162"/>
      <c r="B184" s="162"/>
      <c r="C184" s="162"/>
      <c r="D184" s="162"/>
      <c r="E184" s="162"/>
      <c r="J184" s="207"/>
    </row>
    <row r="185" spans="1:10" ht="14.4" customHeight="1" x14ac:dyDescent="0.3">
      <c r="A185" s="162"/>
      <c r="B185" s="162"/>
      <c r="C185" s="162"/>
      <c r="D185" s="162"/>
      <c r="E185" s="162"/>
      <c r="J185" s="207"/>
    </row>
    <row r="186" spans="1:10" ht="14.4" customHeight="1" x14ac:dyDescent="0.3">
      <c r="A186" s="162"/>
      <c r="B186" s="162"/>
      <c r="C186" s="162"/>
      <c r="D186" s="162"/>
      <c r="E186" s="162"/>
      <c r="J186" s="207"/>
    </row>
    <row r="187" spans="1:10" ht="14.4" customHeight="1" x14ac:dyDescent="0.3">
      <c r="A187" s="162"/>
      <c r="B187" s="162"/>
      <c r="C187" s="162"/>
      <c r="D187" s="162"/>
      <c r="E187" s="162"/>
      <c r="J187" s="207"/>
    </row>
    <row r="188" spans="1:10" ht="14.4" customHeight="1" x14ac:dyDescent="0.3">
      <c r="A188" s="162"/>
      <c r="B188" s="162"/>
      <c r="C188" s="162"/>
      <c r="D188" s="162"/>
      <c r="E188" s="162"/>
    </row>
    <row r="189" spans="1:10" ht="14.4" customHeight="1" x14ac:dyDescent="0.3">
      <c r="A189" s="162"/>
      <c r="B189" s="162"/>
      <c r="C189" s="162"/>
      <c r="D189" s="162"/>
      <c r="E189" s="162"/>
    </row>
    <row r="190" spans="1:10" ht="14.4" customHeight="1" x14ac:dyDescent="0.3">
      <c r="A190" s="162"/>
      <c r="B190" s="162"/>
      <c r="C190" s="162"/>
      <c r="D190" s="162"/>
      <c r="E190" s="162"/>
    </row>
    <row r="191" spans="1:10" ht="14.4" customHeight="1" x14ac:dyDescent="0.3">
      <c r="A191" s="162"/>
      <c r="B191" s="162"/>
      <c r="C191" s="162"/>
      <c r="D191" s="162"/>
      <c r="E191" s="162"/>
    </row>
    <row r="192" spans="1:10" ht="14.4" customHeight="1" x14ac:dyDescent="0.3">
      <c r="A192" s="162"/>
      <c r="B192" s="162"/>
      <c r="C192" s="162"/>
      <c r="D192" s="162"/>
      <c r="E192" s="162"/>
    </row>
    <row r="193" spans="1:5" ht="14.4" customHeight="1" x14ac:dyDescent="0.3">
      <c r="A193" s="162"/>
      <c r="B193" s="162"/>
      <c r="C193" s="162"/>
      <c r="D193" s="162"/>
      <c r="E193" s="162"/>
    </row>
    <row r="194" spans="1:5" ht="14.4" customHeight="1" x14ac:dyDescent="0.3">
      <c r="A194" s="162"/>
      <c r="B194" s="162"/>
      <c r="C194" s="162"/>
      <c r="D194" s="162"/>
      <c r="E194" s="162"/>
    </row>
    <row r="195" spans="1:5" ht="14.4" customHeight="1" x14ac:dyDescent="0.3">
      <c r="A195" s="162"/>
      <c r="B195" s="162"/>
      <c r="C195" s="162"/>
      <c r="D195" s="162"/>
      <c r="E195" s="162"/>
    </row>
    <row r="196" spans="1:5" ht="14.4" customHeight="1" x14ac:dyDescent="0.3">
      <c r="A196" s="162"/>
      <c r="B196" s="162"/>
      <c r="C196" s="162"/>
      <c r="D196" s="162"/>
      <c r="E196" s="162"/>
    </row>
    <row r="197" spans="1:5" ht="14.4" customHeight="1" x14ac:dyDescent="0.3">
      <c r="A197" s="162"/>
      <c r="B197" s="162"/>
      <c r="C197" s="162"/>
      <c r="D197" s="162"/>
      <c r="E197" s="162"/>
    </row>
    <row r="198" spans="1:5" ht="14.4" customHeight="1" x14ac:dyDescent="0.3">
      <c r="A198" s="162"/>
      <c r="B198" s="162"/>
      <c r="C198" s="162"/>
      <c r="D198" s="162"/>
      <c r="E198" s="162"/>
    </row>
    <row r="199" spans="1:5" ht="14.4" customHeight="1" x14ac:dyDescent="0.3">
      <c r="A199" s="162"/>
      <c r="B199" s="162"/>
      <c r="C199" s="162"/>
      <c r="D199" s="162"/>
      <c r="E199" s="162"/>
    </row>
    <row r="200" spans="1:5" ht="14.4" customHeight="1" x14ac:dyDescent="0.3">
      <c r="A200" s="162"/>
      <c r="B200" s="162"/>
      <c r="C200" s="162"/>
      <c r="D200" s="162"/>
      <c r="E200" s="162"/>
    </row>
    <row r="201" spans="1:5" ht="14.4" customHeight="1" x14ac:dyDescent="0.3">
      <c r="A201" s="162"/>
      <c r="B201" s="162"/>
      <c r="C201" s="162"/>
      <c r="D201" s="162"/>
      <c r="E201" s="162"/>
    </row>
    <row r="202" spans="1:5" ht="14.4" customHeight="1" x14ac:dyDescent="0.3">
      <c r="A202" s="162"/>
      <c r="B202" s="162"/>
      <c r="C202" s="162"/>
      <c r="D202" s="162"/>
      <c r="E202" s="162"/>
    </row>
    <row r="203" spans="1:5" ht="14.4" customHeight="1" x14ac:dyDescent="0.3">
      <c r="A203" s="162"/>
      <c r="B203" s="162"/>
      <c r="C203" s="162"/>
      <c r="D203" s="162"/>
      <c r="E203" s="162"/>
    </row>
    <row r="204" spans="1:5" ht="14.4" customHeight="1" x14ac:dyDescent="0.3">
      <c r="A204" s="162"/>
      <c r="B204" s="162"/>
      <c r="C204" s="162"/>
      <c r="D204" s="162"/>
      <c r="E204" s="162"/>
    </row>
    <row r="205" spans="1:5" ht="14.4" customHeight="1" x14ac:dyDescent="0.3">
      <c r="A205" s="162"/>
      <c r="B205" s="162"/>
      <c r="C205" s="162"/>
      <c r="D205" s="162"/>
      <c r="E205" s="162"/>
    </row>
    <row r="206" spans="1:5" ht="14.4" customHeight="1" x14ac:dyDescent="0.3">
      <c r="A206" s="162"/>
      <c r="B206" s="162"/>
      <c r="C206" s="162"/>
      <c r="D206" s="162"/>
      <c r="E206" s="162"/>
    </row>
    <row r="207" spans="1:5" ht="14.4" customHeight="1" x14ac:dyDescent="0.3">
      <c r="A207" s="162"/>
      <c r="B207" s="162"/>
      <c r="C207" s="162"/>
      <c r="D207" s="162"/>
      <c r="E207" s="162"/>
    </row>
    <row r="208" spans="1:5" ht="14.4" customHeight="1" x14ac:dyDescent="0.3">
      <c r="A208" s="162"/>
      <c r="B208" s="162"/>
      <c r="C208" s="162"/>
      <c r="D208" s="162"/>
      <c r="E208" s="162"/>
    </row>
    <row r="209" spans="1:5" ht="14.4" customHeight="1" x14ac:dyDescent="0.3">
      <c r="A209" s="162"/>
      <c r="B209" s="162"/>
      <c r="C209" s="162"/>
      <c r="D209" s="162"/>
      <c r="E209" s="162"/>
    </row>
    <row r="210" spans="1:5" ht="14.4" customHeight="1" x14ac:dyDescent="0.3">
      <c r="A210" s="162"/>
      <c r="B210" s="162"/>
      <c r="C210" s="162"/>
      <c r="D210" s="162"/>
      <c r="E210" s="162"/>
    </row>
    <row r="211" spans="1:5" ht="14.4" customHeight="1" x14ac:dyDescent="0.3">
      <c r="A211" s="162"/>
      <c r="B211" s="162"/>
      <c r="C211" s="162"/>
      <c r="D211" s="162"/>
      <c r="E211" s="162"/>
    </row>
    <row r="212" spans="1:5" ht="14.4" customHeight="1" x14ac:dyDescent="0.3">
      <c r="A212" s="162"/>
      <c r="B212" s="162"/>
      <c r="C212" s="162"/>
      <c r="D212" s="162"/>
      <c r="E212" s="162"/>
    </row>
    <row r="213" spans="1:5" ht="14.4" customHeight="1" x14ac:dyDescent="0.3">
      <c r="A213" s="162"/>
      <c r="B213" s="162"/>
      <c r="C213" s="162"/>
      <c r="D213" s="162"/>
      <c r="E213" s="162"/>
    </row>
    <row r="214" spans="1:5" ht="14.4" customHeight="1" x14ac:dyDescent="0.3">
      <c r="A214" s="162"/>
      <c r="B214" s="162"/>
      <c r="C214" s="162"/>
      <c r="D214" s="162"/>
      <c r="E214" s="162"/>
    </row>
    <row r="215" spans="1:5" ht="14.4" customHeight="1" x14ac:dyDescent="0.3">
      <c r="A215" s="162"/>
      <c r="B215" s="162"/>
      <c r="C215" s="162"/>
      <c r="D215" s="162"/>
      <c r="E215" s="162"/>
    </row>
    <row r="216" spans="1:5" ht="14.4" customHeight="1" x14ac:dyDescent="0.3">
      <c r="A216" s="162"/>
      <c r="B216" s="162"/>
      <c r="C216" s="162"/>
      <c r="D216" s="162"/>
      <c r="E216" s="162"/>
    </row>
    <row r="217" spans="1:5" ht="14.4" customHeight="1" x14ac:dyDescent="0.3">
      <c r="A217" s="162"/>
      <c r="B217" s="162"/>
      <c r="C217" s="162"/>
      <c r="D217" s="162"/>
      <c r="E217" s="162"/>
    </row>
    <row r="218" spans="1:5" ht="14.4" customHeight="1" x14ac:dyDescent="0.3">
      <c r="A218" s="162"/>
      <c r="B218" s="162"/>
      <c r="C218" s="162"/>
      <c r="D218" s="162"/>
      <c r="E218" s="162"/>
    </row>
    <row r="219" spans="1:5" ht="14.4" customHeight="1" x14ac:dyDescent="0.3">
      <c r="A219" s="162"/>
      <c r="B219" s="162"/>
      <c r="C219" s="162"/>
      <c r="D219" s="162"/>
      <c r="E219" s="162"/>
    </row>
    <row r="220" spans="1:5" ht="14.4" customHeight="1" x14ac:dyDescent="0.3">
      <c r="A220" s="162"/>
      <c r="B220" s="162"/>
      <c r="C220" s="162"/>
      <c r="D220" s="162"/>
      <c r="E220" s="162"/>
    </row>
    <row r="221" spans="1:5" ht="14.4" customHeight="1" x14ac:dyDescent="0.3">
      <c r="A221" s="162"/>
      <c r="B221" s="162"/>
      <c r="C221" s="162"/>
      <c r="D221" s="162"/>
      <c r="E221" s="162"/>
    </row>
    <row r="222" spans="1:5" ht="14.4" customHeight="1" x14ac:dyDescent="0.3">
      <c r="A222" s="162"/>
      <c r="B222" s="162"/>
      <c r="C222" s="162"/>
      <c r="D222" s="162"/>
      <c r="E222" s="162"/>
    </row>
    <row r="223" spans="1:5" ht="14.4" customHeight="1" x14ac:dyDescent="0.3">
      <c r="A223" s="162"/>
      <c r="B223" s="162"/>
      <c r="C223" s="162"/>
      <c r="D223" s="162"/>
      <c r="E223" s="162"/>
    </row>
    <row r="224" spans="1:5" ht="14.4" customHeight="1" x14ac:dyDescent="0.3">
      <c r="A224" s="162"/>
      <c r="B224" s="162"/>
      <c r="C224" s="162"/>
      <c r="D224" s="162"/>
      <c r="E224" s="162"/>
    </row>
    <row r="225" spans="1:10" ht="14.4" customHeight="1" x14ac:dyDescent="0.3">
      <c r="A225" s="162"/>
      <c r="B225" s="162"/>
      <c r="C225" s="162"/>
      <c r="D225" s="162"/>
      <c r="E225" s="162"/>
    </row>
    <row r="226" spans="1:10" ht="14.4" customHeight="1" x14ac:dyDescent="0.3">
      <c r="A226" s="162"/>
      <c r="B226" s="162"/>
      <c r="C226" s="162"/>
      <c r="D226" s="162"/>
      <c r="E226" s="162"/>
    </row>
    <row r="227" spans="1:10" ht="14.4" customHeight="1" x14ac:dyDescent="0.3">
      <c r="A227" s="162"/>
      <c r="B227" s="162"/>
      <c r="C227" s="162"/>
      <c r="D227" s="162"/>
      <c r="E227" s="162"/>
    </row>
    <row r="228" spans="1:10" ht="14.4" customHeight="1" x14ac:dyDescent="0.3">
      <c r="A228" s="162"/>
      <c r="B228" s="162"/>
      <c r="C228" s="162"/>
      <c r="D228" s="162"/>
      <c r="E228" s="162"/>
    </row>
    <row r="229" spans="1:10" ht="14.4" customHeight="1" x14ac:dyDescent="0.3">
      <c r="A229" s="162"/>
      <c r="B229" s="162"/>
      <c r="C229" s="162"/>
      <c r="D229" s="162"/>
      <c r="E229" s="162"/>
    </row>
    <row r="230" spans="1:10" ht="14.4" customHeight="1" x14ac:dyDescent="0.3">
      <c r="A230" s="162"/>
      <c r="B230" s="162"/>
      <c r="C230" s="162"/>
      <c r="D230" s="162"/>
      <c r="E230" s="162"/>
    </row>
    <row r="231" spans="1:10" ht="14.4" customHeight="1" x14ac:dyDescent="0.3">
      <c r="A231" s="162"/>
      <c r="B231" s="162"/>
      <c r="C231" s="162"/>
      <c r="D231" s="162"/>
      <c r="E231" s="162"/>
      <c r="J231" s="206"/>
    </row>
    <row r="232" spans="1:10" ht="14.4" customHeight="1" x14ac:dyDescent="0.3">
      <c r="A232" s="162"/>
      <c r="B232" s="162"/>
      <c r="C232" s="162"/>
      <c r="D232" s="162"/>
      <c r="E232" s="162"/>
      <c r="J232" s="206"/>
    </row>
    <row r="233" spans="1:10" ht="14.4" customHeight="1" x14ac:dyDescent="0.3">
      <c r="A233" s="162"/>
      <c r="B233" s="162"/>
      <c r="C233" s="162"/>
      <c r="D233" s="162"/>
      <c r="E233" s="162"/>
      <c r="J233" s="206"/>
    </row>
    <row r="234" spans="1:10" ht="14.4" customHeight="1" x14ac:dyDescent="0.3">
      <c r="A234" s="162"/>
      <c r="B234" s="162"/>
      <c r="C234" s="162"/>
      <c r="D234" s="162"/>
      <c r="E234" s="162"/>
      <c r="J234" s="206"/>
    </row>
    <row r="235" spans="1:10" ht="14.4" customHeight="1" x14ac:dyDescent="0.3">
      <c r="A235" s="162"/>
      <c r="B235" s="162"/>
      <c r="C235" s="162"/>
      <c r="D235" s="162"/>
      <c r="E235" s="162"/>
      <c r="J235" s="206"/>
    </row>
    <row r="236" spans="1:10" ht="14.4" customHeight="1" x14ac:dyDescent="0.3">
      <c r="A236" s="162"/>
      <c r="B236" s="162"/>
      <c r="C236" s="162"/>
      <c r="D236" s="162"/>
      <c r="E236" s="162"/>
      <c r="J236" s="206"/>
    </row>
    <row r="237" spans="1:10" ht="14.4" customHeight="1" x14ac:dyDescent="0.3">
      <c r="A237" s="162"/>
      <c r="B237" s="162"/>
      <c r="C237" s="162"/>
      <c r="D237" s="162"/>
      <c r="E237" s="162"/>
      <c r="J237" s="206"/>
    </row>
    <row r="238" spans="1:10" ht="14.4" customHeight="1" x14ac:dyDescent="0.3">
      <c r="A238" s="162"/>
      <c r="B238" s="162"/>
      <c r="C238" s="162"/>
      <c r="D238" s="162"/>
      <c r="E238" s="162"/>
    </row>
    <row r="239" spans="1:10" ht="14.4" customHeight="1" x14ac:dyDescent="0.3">
      <c r="A239" s="162"/>
      <c r="B239" s="162"/>
      <c r="C239" s="162"/>
      <c r="D239" s="162"/>
      <c r="E239" s="162"/>
    </row>
    <row r="240" spans="1:10" ht="14.4" customHeight="1" x14ac:dyDescent="0.3">
      <c r="A240" s="162"/>
      <c r="B240" s="162"/>
      <c r="C240" s="162"/>
      <c r="D240" s="162"/>
      <c r="E240" s="162"/>
    </row>
    <row r="241" spans="1:12" ht="14.4" customHeight="1" x14ac:dyDescent="0.3">
      <c r="A241" s="162"/>
      <c r="B241" s="162"/>
      <c r="C241" s="162"/>
      <c r="D241" s="162"/>
      <c r="E241" s="162"/>
      <c r="J241" s="206"/>
    </row>
    <row r="242" spans="1:12" ht="14.4" customHeight="1" x14ac:dyDescent="0.3">
      <c r="A242" s="162"/>
      <c r="B242" s="162"/>
      <c r="C242" s="162"/>
      <c r="D242" s="162"/>
      <c r="E242" s="162"/>
      <c r="J242" s="206"/>
    </row>
    <row r="243" spans="1:12" ht="14.4" customHeight="1" x14ac:dyDescent="0.3">
      <c r="A243" s="162"/>
      <c r="B243" s="162"/>
      <c r="C243" s="162"/>
      <c r="D243" s="162"/>
      <c r="E243" s="162"/>
      <c r="J243" s="206"/>
    </row>
    <row r="244" spans="1:12" ht="14.4" customHeight="1" x14ac:dyDescent="0.3">
      <c r="A244" s="162"/>
      <c r="B244" s="162"/>
      <c r="C244" s="162"/>
      <c r="D244" s="162"/>
      <c r="E244" s="162"/>
      <c r="J244" s="206"/>
    </row>
    <row r="245" spans="1:12" ht="14.4" customHeight="1" x14ac:dyDescent="0.3">
      <c r="A245" s="162"/>
      <c r="B245" s="162"/>
      <c r="C245" s="162"/>
      <c r="D245" s="162"/>
      <c r="E245" s="162"/>
      <c r="J245" s="206"/>
    </row>
    <row r="246" spans="1:12" ht="14.4" customHeight="1" x14ac:dyDescent="0.3">
      <c r="A246" s="162"/>
      <c r="B246" s="162"/>
      <c r="C246" s="162"/>
      <c r="D246" s="162"/>
      <c r="E246" s="162"/>
      <c r="J246" s="206"/>
    </row>
    <row r="247" spans="1:12" ht="14.4" customHeight="1" x14ac:dyDescent="0.3">
      <c r="A247" s="162"/>
      <c r="B247" s="162"/>
      <c r="C247" s="162"/>
      <c r="D247" s="162"/>
      <c r="E247" s="162"/>
      <c r="J247" s="206"/>
    </row>
    <row r="248" spans="1:12" ht="14.4" customHeight="1" x14ac:dyDescent="0.3">
      <c r="A248" s="162"/>
      <c r="B248" s="162"/>
      <c r="C248" s="162"/>
      <c r="D248" s="162"/>
      <c r="E248" s="162"/>
      <c r="J248" s="206"/>
    </row>
    <row r="249" spans="1:12" ht="14.4" customHeight="1" x14ac:dyDescent="0.3">
      <c r="A249" s="162"/>
      <c r="B249" s="162"/>
      <c r="C249" s="162"/>
      <c r="D249" s="162"/>
      <c r="E249" s="162"/>
    </row>
    <row r="250" spans="1:12" ht="14.4" customHeight="1" x14ac:dyDescent="0.3">
      <c r="A250" s="162"/>
      <c r="B250" s="162"/>
      <c r="C250" s="162"/>
      <c r="D250" s="162"/>
      <c r="E250" s="162"/>
    </row>
    <row r="251" spans="1:12" ht="14.4" customHeight="1" x14ac:dyDescent="0.3">
      <c r="A251" s="162"/>
      <c r="B251" s="162"/>
      <c r="C251" s="162"/>
      <c r="D251" s="162"/>
      <c r="E251" s="162"/>
    </row>
    <row r="252" spans="1:12" ht="14.4" customHeight="1" x14ac:dyDescent="0.3">
      <c r="A252" s="162"/>
      <c r="B252" s="162"/>
      <c r="C252" s="162"/>
      <c r="D252" s="162"/>
      <c r="E252" s="162"/>
      <c r="J252" s="206"/>
    </row>
    <row r="253" spans="1:12" ht="14.4" customHeight="1" x14ac:dyDescent="0.3">
      <c r="A253" s="162"/>
      <c r="B253" s="162"/>
      <c r="C253" s="162"/>
      <c r="D253" s="162"/>
      <c r="E253" s="162"/>
      <c r="J253" s="206"/>
    </row>
    <row r="254" spans="1:12" ht="14.4" customHeight="1" x14ac:dyDescent="0.3">
      <c r="A254" s="162"/>
      <c r="B254" s="162"/>
      <c r="C254" s="162"/>
      <c r="D254" s="162"/>
      <c r="E254" s="162"/>
      <c r="J254" s="206"/>
    </row>
    <row r="255" spans="1:12" ht="14.4" customHeight="1" x14ac:dyDescent="0.3">
      <c r="A255" s="162"/>
      <c r="B255" s="162"/>
      <c r="C255" s="162"/>
      <c r="D255" s="162"/>
      <c r="E255" s="162"/>
      <c r="J255" s="206"/>
    </row>
    <row r="256" spans="1:12" ht="14.4" customHeight="1" x14ac:dyDescent="0.3">
      <c r="A256" s="162"/>
      <c r="B256" s="162"/>
      <c r="C256" s="162"/>
      <c r="D256" s="162"/>
      <c r="E256" s="162"/>
      <c r="J256" s="206"/>
      <c r="L256" s="206"/>
    </row>
    <row r="257" spans="1:10" ht="14.4" customHeight="1" x14ac:dyDescent="0.3">
      <c r="A257" s="162"/>
      <c r="B257" s="162"/>
      <c r="C257" s="162"/>
      <c r="D257" s="162"/>
      <c r="E257" s="162"/>
      <c r="J257" s="206"/>
    </row>
    <row r="258" spans="1:10" ht="14.4" customHeight="1" x14ac:dyDescent="0.3">
      <c r="A258" s="162"/>
      <c r="B258" s="162"/>
      <c r="C258" s="162"/>
      <c r="D258" s="162"/>
      <c r="E258" s="162"/>
      <c r="J258" s="206"/>
    </row>
    <row r="259" spans="1:10" ht="14.4" customHeight="1" x14ac:dyDescent="0.3">
      <c r="A259" s="162"/>
      <c r="B259" s="162"/>
      <c r="C259" s="162"/>
      <c r="D259" s="162"/>
      <c r="E259" s="162"/>
      <c r="J259" s="206"/>
    </row>
    <row r="260" spans="1:10" ht="14.4" customHeight="1" x14ac:dyDescent="0.3">
      <c r="A260" s="162"/>
      <c r="B260" s="162"/>
      <c r="C260" s="162"/>
      <c r="D260" s="162"/>
      <c r="E260" s="162"/>
      <c r="J260" s="206"/>
    </row>
    <row r="261" spans="1:10" ht="14.4" customHeight="1" x14ac:dyDescent="0.3">
      <c r="A261" s="162"/>
      <c r="B261" s="162"/>
      <c r="C261" s="162"/>
      <c r="D261" s="162"/>
      <c r="E261" s="162"/>
      <c r="J261" s="206"/>
    </row>
    <row r="262" spans="1:10" ht="14.4" customHeight="1" x14ac:dyDescent="0.3">
      <c r="A262" s="162"/>
      <c r="B262" s="162"/>
      <c r="C262" s="162"/>
      <c r="D262" s="162"/>
      <c r="E262" s="162"/>
      <c r="J262" s="206"/>
    </row>
    <row r="263" spans="1:10" ht="14.4" customHeight="1" x14ac:dyDescent="0.3">
      <c r="A263" s="162"/>
      <c r="B263" s="162"/>
      <c r="C263" s="162"/>
      <c r="D263" s="162"/>
      <c r="E263" s="162"/>
    </row>
    <row r="264" spans="1:10" ht="14.4" customHeight="1" x14ac:dyDescent="0.3">
      <c r="A264" s="162"/>
      <c r="B264" s="162"/>
      <c r="C264" s="162"/>
      <c r="D264" s="162"/>
      <c r="E264" s="162"/>
    </row>
    <row r="265" spans="1:10" ht="14.4" customHeight="1" x14ac:dyDescent="0.3">
      <c r="A265" s="162"/>
      <c r="B265" s="162"/>
      <c r="C265" s="162"/>
      <c r="D265" s="162"/>
      <c r="E265" s="162"/>
    </row>
    <row r="266" spans="1:10" ht="14.4" customHeight="1" x14ac:dyDescent="0.3">
      <c r="A266" s="162"/>
      <c r="B266" s="162"/>
      <c r="C266" s="162"/>
      <c r="D266" s="162"/>
      <c r="E266" s="162"/>
    </row>
    <row r="267" spans="1:10" ht="14.4" customHeight="1" x14ac:dyDescent="0.3">
      <c r="A267" s="162"/>
      <c r="B267" s="162"/>
      <c r="C267" s="162"/>
      <c r="D267" s="162"/>
      <c r="E267" s="162"/>
    </row>
    <row r="268" spans="1:10" ht="14.4" customHeight="1" x14ac:dyDescent="0.3">
      <c r="A268" s="162"/>
      <c r="B268" s="162"/>
      <c r="C268" s="162"/>
      <c r="D268" s="162"/>
      <c r="E268" s="162"/>
    </row>
    <row r="269" spans="1:10" ht="14.4" customHeight="1" x14ac:dyDescent="0.3">
      <c r="A269" s="162"/>
      <c r="B269" s="162"/>
      <c r="C269" s="162"/>
      <c r="D269" s="162"/>
      <c r="E269" s="162"/>
    </row>
    <row r="270" spans="1:10" ht="14.4" customHeight="1" x14ac:dyDescent="0.3">
      <c r="A270" s="162"/>
      <c r="B270" s="162"/>
      <c r="C270" s="162"/>
      <c r="D270" s="162"/>
      <c r="E270" s="162"/>
    </row>
    <row r="271" spans="1:10" ht="14.4" customHeight="1" x14ac:dyDescent="0.3">
      <c r="A271" s="162"/>
      <c r="B271" s="162"/>
      <c r="C271" s="162"/>
      <c r="D271" s="162"/>
      <c r="E271" s="162"/>
    </row>
    <row r="272" spans="1:10" ht="14.4" customHeight="1" x14ac:dyDescent="0.3">
      <c r="A272" s="162"/>
      <c r="B272" s="162"/>
      <c r="C272" s="162"/>
      <c r="D272" s="162"/>
      <c r="E272" s="162"/>
      <c r="H272" s="208"/>
      <c r="J272" s="206"/>
    </row>
    <row r="273" spans="1:11" ht="14.4" customHeight="1" x14ac:dyDescent="0.3">
      <c r="A273" s="162"/>
      <c r="B273" s="162"/>
      <c r="C273" s="162"/>
      <c r="D273" s="162"/>
      <c r="E273" s="162"/>
      <c r="H273" s="208"/>
      <c r="J273" s="206"/>
    </row>
    <row r="274" spans="1:11" ht="14.4" customHeight="1" x14ac:dyDescent="0.3">
      <c r="A274" s="162"/>
      <c r="B274" s="162"/>
      <c r="C274" s="162"/>
      <c r="D274" s="162"/>
      <c r="E274" s="162"/>
      <c r="H274" s="208"/>
      <c r="J274" s="206"/>
    </row>
    <row r="275" spans="1:11" ht="14.4" customHeight="1" x14ac:dyDescent="0.3">
      <c r="A275" s="162"/>
      <c r="B275" s="162"/>
      <c r="C275" s="162"/>
      <c r="D275" s="162"/>
      <c r="E275" s="162"/>
      <c r="H275" s="208"/>
      <c r="J275" s="206"/>
    </row>
    <row r="276" spans="1:11" ht="14.4" customHeight="1" x14ac:dyDescent="0.3">
      <c r="A276" s="162"/>
      <c r="B276" s="162"/>
      <c r="C276" s="162"/>
      <c r="D276" s="162"/>
      <c r="E276" s="162"/>
      <c r="H276" s="208"/>
      <c r="J276" s="206"/>
    </row>
    <row r="277" spans="1:11" ht="14.4" customHeight="1" x14ac:dyDescent="0.3">
      <c r="A277" s="162"/>
      <c r="B277" s="162"/>
      <c r="C277" s="162"/>
      <c r="D277" s="162"/>
      <c r="E277" s="162"/>
      <c r="H277" s="208"/>
      <c r="J277" s="206"/>
    </row>
    <row r="278" spans="1:11" ht="14.4" customHeight="1" x14ac:dyDescent="0.3">
      <c r="A278" s="162"/>
      <c r="B278" s="162"/>
      <c r="C278" s="162"/>
      <c r="D278" s="162"/>
      <c r="E278" s="162"/>
      <c r="H278" s="208"/>
      <c r="J278" s="206"/>
    </row>
    <row r="279" spans="1:11" ht="14.4" customHeight="1" x14ac:dyDescent="0.3">
      <c r="A279" s="162"/>
      <c r="B279" s="162"/>
      <c r="C279" s="162"/>
      <c r="D279" s="162"/>
      <c r="E279" s="162"/>
      <c r="H279" s="208"/>
      <c r="J279" s="206"/>
      <c r="K279" s="206"/>
    </row>
    <row r="280" spans="1:11" ht="14.4" customHeight="1" x14ac:dyDescent="0.3">
      <c r="A280" s="162"/>
      <c r="B280" s="162"/>
      <c r="C280" s="162"/>
      <c r="D280" s="162"/>
      <c r="E280" s="162"/>
      <c r="H280" s="208"/>
      <c r="J280" s="206"/>
    </row>
    <row r="281" spans="1:11" ht="14.4" customHeight="1" x14ac:dyDescent="0.3">
      <c r="A281" s="162"/>
      <c r="B281" s="162"/>
      <c r="C281" s="162"/>
      <c r="D281" s="162"/>
      <c r="E281" s="162"/>
      <c r="H281" s="208"/>
      <c r="J281" s="206"/>
    </row>
    <row r="282" spans="1:11" ht="14.4" customHeight="1" x14ac:dyDescent="0.3">
      <c r="A282" s="162"/>
      <c r="B282" s="162"/>
      <c r="C282" s="162"/>
      <c r="D282" s="162"/>
      <c r="E282" s="162"/>
      <c r="H282" s="208"/>
      <c r="J282" s="206"/>
    </row>
    <row r="283" spans="1:11" ht="14.4" customHeight="1" x14ac:dyDescent="0.3">
      <c r="A283" s="162"/>
      <c r="B283" s="162"/>
      <c r="C283" s="162"/>
      <c r="D283" s="162"/>
      <c r="E283" s="162"/>
      <c r="H283" s="208"/>
      <c r="J283" s="206"/>
    </row>
    <row r="284" spans="1:11" ht="14.4" customHeight="1" x14ac:dyDescent="0.3">
      <c r="A284" s="162"/>
      <c r="B284" s="162"/>
      <c r="C284" s="162"/>
      <c r="D284" s="162"/>
      <c r="E284" s="162"/>
      <c r="H284" s="208"/>
      <c r="J284" s="206"/>
    </row>
    <row r="285" spans="1:11" ht="14.4" customHeight="1" x14ac:dyDescent="0.3">
      <c r="A285" s="162"/>
      <c r="B285" s="162"/>
      <c r="C285" s="162"/>
      <c r="D285" s="162"/>
      <c r="E285" s="162"/>
      <c r="H285" s="208"/>
    </row>
    <row r="286" spans="1:11" ht="14.4" customHeight="1" x14ac:dyDescent="0.3">
      <c r="A286" s="162"/>
      <c r="B286" s="162"/>
      <c r="C286" s="162"/>
      <c r="D286" s="162"/>
      <c r="E286" s="162"/>
      <c r="H286" s="208"/>
    </row>
    <row r="287" spans="1:11" ht="14.4" customHeight="1" x14ac:dyDescent="0.3">
      <c r="A287" s="162"/>
      <c r="B287" s="162"/>
      <c r="C287" s="162"/>
      <c r="D287" s="162"/>
      <c r="E287" s="162"/>
      <c r="H287" s="208"/>
      <c r="J287" s="206"/>
    </row>
    <row r="288" spans="1:11" ht="14.4" customHeight="1" x14ac:dyDescent="0.3">
      <c r="A288" s="162"/>
      <c r="B288" s="162"/>
      <c r="C288" s="162"/>
      <c r="D288" s="162"/>
      <c r="E288" s="162"/>
      <c r="H288" s="208"/>
      <c r="J288" s="206"/>
    </row>
    <row r="289" spans="1:10" ht="14.4" customHeight="1" x14ac:dyDescent="0.3">
      <c r="A289" s="162"/>
      <c r="B289" s="162"/>
      <c r="C289" s="162"/>
      <c r="D289" s="162"/>
      <c r="E289" s="162"/>
      <c r="H289" s="208"/>
      <c r="J289" s="206"/>
    </row>
    <row r="290" spans="1:10" ht="14.4" customHeight="1" x14ac:dyDescent="0.3">
      <c r="A290" s="162"/>
      <c r="B290" s="162"/>
      <c r="C290" s="162"/>
      <c r="D290" s="162"/>
      <c r="E290" s="162"/>
      <c r="H290" s="208"/>
      <c r="J290" s="206"/>
    </row>
    <row r="291" spans="1:10" ht="14.4" customHeight="1" x14ac:dyDescent="0.3">
      <c r="A291" s="162"/>
      <c r="B291" s="162"/>
      <c r="C291" s="162"/>
      <c r="D291" s="162"/>
      <c r="E291" s="162"/>
      <c r="H291" s="208"/>
      <c r="J291" s="206"/>
    </row>
    <row r="292" spans="1:10" ht="14.4" customHeight="1" x14ac:dyDescent="0.3">
      <c r="A292" s="162"/>
      <c r="B292" s="162"/>
      <c r="C292" s="162"/>
      <c r="D292" s="162"/>
      <c r="E292" s="162"/>
      <c r="H292" s="208"/>
    </row>
    <row r="293" spans="1:10" ht="14.4" customHeight="1" x14ac:dyDescent="0.3">
      <c r="A293" s="162"/>
      <c r="B293" s="162"/>
      <c r="C293" s="162"/>
      <c r="D293" s="162"/>
      <c r="E293" s="162"/>
      <c r="H293" s="208"/>
    </row>
    <row r="294" spans="1:10" ht="14.4" customHeight="1" x14ac:dyDescent="0.3">
      <c r="A294" s="162"/>
      <c r="B294" s="162"/>
      <c r="C294" s="162"/>
      <c r="D294" s="162"/>
      <c r="E294" s="162"/>
      <c r="H294" s="208"/>
    </row>
    <row r="295" spans="1:10" ht="14.4" customHeight="1" x14ac:dyDescent="0.3">
      <c r="A295" s="162"/>
      <c r="B295" s="162"/>
      <c r="C295" s="162"/>
      <c r="D295" s="162"/>
      <c r="E295" s="162"/>
      <c r="H295" s="208"/>
    </row>
    <row r="296" spans="1:10" ht="14.4" customHeight="1" x14ac:dyDescent="0.3">
      <c r="A296" s="162"/>
      <c r="B296" s="162"/>
      <c r="C296" s="162"/>
      <c r="D296" s="162"/>
      <c r="E296" s="162"/>
    </row>
    <row r="297" spans="1:10" ht="14.4" customHeight="1" x14ac:dyDescent="0.3">
      <c r="A297" s="162"/>
      <c r="B297" s="162"/>
      <c r="C297" s="162"/>
      <c r="D297" s="162"/>
      <c r="E297" s="162"/>
    </row>
    <row r="298" spans="1:10" ht="14.4" customHeight="1" x14ac:dyDescent="0.3">
      <c r="A298" s="162"/>
      <c r="B298" s="162"/>
      <c r="C298" s="162"/>
      <c r="D298" s="162"/>
      <c r="E298" s="162"/>
    </row>
    <row r="299" spans="1:10" ht="14.4" customHeight="1" x14ac:dyDescent="0.3">
      <c r="A299" s="162"/>
      <c r="B299" s="162"/>
      <c r="C299" s="162"/>
      <c r="D299" s="162"/>
      <c r="E299" s="162"/>
    </row>
    <row r="300" spans="1:10" ht="14.4" customHeight="1" x14ac:dyDescent="0.3">
      <c r="A300" s="162"/>
      <c r="B300" s="162"/>
      <c r="C300" s="162"/>
      <c r="D300" s="162"/>
      <c r="E300" s="162"/>
    </row>
    <row r="301" spans="1:10" ht="14.4" customHeight="1" x14ac:dyDescent="0.3">
      <c r="A301" s="162"/>
      <c r="B301" s="162"/>
      <c r="C301" s="162"/>
      <c r="D301" s="162"/>
      <c r="E301" s="162"/>
    </row>
    <row r="302" spans="1:10" ht="14.4" customHeight="1" x14ac:dyDescent="0.3">
      <c r="A302" s="162"/>
      <c r="B302" s="162"/>
      <c r="C302" s="162"/>
      <c r="D302" s="162"/>
      <c r="E302" s="162"/>
    </row>
    <row r="303" spans="1:10" ht="14.4" customHeight="1" x14ac:dyDescent="0.3">
      <c r="A303" s="162"/>
      <c r="B303" s="162"/>
      <c r="C303" s="162"/>
      <c r="D303" s="162"/>
      <c r="E303" s="162"/>
    </row>
    <row r="304" spans="1:10" ht="14.4" customHeight="1" x14ac:dyDescent="0.3">
      <c r="A304" s="162"/>
      <c r="B304" s="162"/>
      <c r="C304" s="162"/>
      <c r="D304" s="162"/>
      <c r="E304" s="162"/>
    </row>
    <row r="305" spans="1:5" ht="14.4" customHeight="1" x14ac:dyDescent="0.3">
      <c r="A305" s="162"/>
      <c r="B305" s="162"/>
      <c r="C305" s="162"/>
      <c r="D305" s="162"/>
      <c r="E305" s="162"/>
    </row>
    <row r="306" spans="1:5" ht="14.4" customHeight="1" x14ac:dyDescent="0.3">
      <c r="A306" s="162"/>
      <c r="B306" s="162"/>
      <c r="C306" s="162"/>
      <c r="D306" s="162"/>
      <c r="E306" s="162"/>
    </row>
    <row r="307" spans="1:5" ht="14.4" customHeight="1" x14ac:dyDescent="0.3">
      <c r="A307" s="162"/>
      <c r="B307" s="162"/>
      <c r="C307" s="162"/>
      <c r="D307" s="162"/>
      <c r="E307" s="162"/>
    </row>
    <row r="308" spans="1:5" ht="14.4" customHeight="1" x14ac:dyDescent="0.3">
      <c r="A308" s="162"/>
      <c r="B308" s="162"/>
      <c r="C308" s="162"/>
      <c r="D308" s="162"/>
      <c r="E308" s="162"/>
    </row>
    <row r="309" spans="1:5" ht="14.4" customHeight="1" x14ac:dyDescent="0.3">
      <c r="A309" s="162"/>
      <c r="B309" s="162"/>
      <c r="C309" s="162"/>
      <c r="D309" s="162"/>
      <c r="E309" s="162"/>
    </row>
    <row r="310" spans="1:5" ht="14.4" customHeight="1" x14ac:dyDescent="0.3">
      <c r="A310" s="162"/>
      <c r="B310" s="162"/>
      <c r="C310" s="162"/>
      <c r="D310" s="162"/>
      <c r="E310" s="162"/>
    </row>
    <row r="311" spans="1:5" ht="14.4" customHeight="1" x14ac:dyDescent="0.3">
      <c r="A311" s="162"/>
      <c r="B311" s="162"/>
      <c r="C311" s="162"/>
      <c r="D311" s="162"/>
      <c r="E311" s="162"/>
    </row>
    <row r="312" spans="1:5" ht="14.4" customHeight="1" x14ac:dyDescent="0.3">
      <c r="A312" s="162"/>
      <c r="B312" s="162"/>
      <c r="C312" s="162"/>
      <c r="D312" s="162"/>
      <c r="E312" s="162"/>
    </row>
    <row r="313" spans="1:5" ht="14.4" customHeight="1" x14ac:dyDescent="0.3">
      <c r="A313" s="162"/>
      <c r="B313" s="162"/>
      <c r="C313" s="162"/>
      <c r="D313" s="162"/>
      <c r="E313" s="162"/>
    </row>
    <row r="314" spans="1:5" ht="14.4" customHeight="1" x14ac:dyDescent="0.3">
      <c r="A314" s="162"/>
      <c r="B314" s="162"/>
      <c r="C314" s="162"/>
      <c r="D314" s="162"/>
      <c r="E314" s="162"/>
    </row>
    <row r="315" spans="1:5" ht="14.4" customHeight="1" x14ac:dyDescent="0.3">
      <c r="A315" s="162"/>
      <c r="B315" s="162"/>
      <c r="C315" s="162"/>
      <c r="D315" s="162"/>
      <c r="E315" s="162"/>
    </row>
    <row r="316" spans="1:5" ht="14.4" customHeight="1" x14ac:dyDescent="0.3">
      <c r="A316" s="162"/>
      <c r="B316" s="162"/>
      <c r="C316" s="162"/>
      <c r="D316" s="162"/>
      <c r="E316" s="162"/>
    </row>
    <row r="317" spans="1:5" ht="14.4" customHeight="1" x14ac:dyDescent="0.3">
      <c r="A317" s="162"/>
      <c r="B317" s="162"/>
      <c r="C317" s="162"/>
      <c r="D317" s="162"/>
      <c r="E317" s="162"/>
    </row>
    <row r="318" spans="1:5" ht="14.4" customHeight="1" x14ac:dyDescent="0.3">
      <c r="A318" s="162"/>
      <c r="B318" s="162"/>
      <c r="C318" s="162"/>
      <c r="D318" s="162"/>
      <c r="E318" s="162"/>
    </row>
    <row r="319" spans="1:5" ht="14.4" customHeight="1" x14ac:dyDescent="0.3">
      <c r="A319" s="162"/>
      <c r="B319" s="162"/>
      <c r="C319" s="162"/>
      <c r="D319" s="162"/>
      <c r="E319" s="162"/>
    </row>
    <row r="320" spans="1:5" ht="14.4" customHeight="1" x14ac:dyDescent="0.3">
      <c r="A320" s="162"/>
      <c r="B320" s="162"/>
      <c r="C320" s="162"/>
      <c r="D320" s="162"/>
      <c r="E320" s="162"/>
    </row>
    <row r="321" spans="1:5" ht="14.4" customHeight="1" x14ac:dyDescent="0.3">
      <c r="A321" s="162"/>
      <c r="B321" s="162"/>
      <c r="C321" s="162"/>
      <c r="D321" s="162"/>
      <c r="E321" s="162"/>
    </row>
    <row r="322" spans="1:5" ht="14.4" customHeight="1" x14ac:dyDescent="0.3">
      <c r="A322" s="162"/>
      <c r="B322" s="162"/>
      <c r="C322" s="162"/>
      <c r="D322" s="162"/>
      <c r="E322" s="162"/>
    </row>
    <row r="323" spans="1:5" ht="14.4" customHeight="1" x14ac:dyDescent="0.3">
      <c r="A323" s="162"/>
      <c r="B323" s="162"/>
      <c r="C323" s="162"/>
      <c r="D323" s="162"/>
      <c r="E323" s="162"/>
    </row>
    <row r="324" spans="1:5" ht="14.4" customHeight="1" x14ac:dyDescent="0.3">
      <c r="A324" s="162"/>
      <c r="B324" s="162"/>
      <c r="C324" s="162"/>
      <c r="D324" s="162"/>
      <c r="E324" s="162"/>
    </row>
    <row r="325" spans="1:5" ht="14.4" customHeight="1" x14ac:dyDescent="0.3">
      <c r="A325" s="162"/>
      <c r="B325" s="162"/>
      <c r="C325" s="162"/>
      <c r="D325" s="162"/>
      <c r="E325" s="162"/>
    </row>
    <row r="326" spans="1:5" ht="14.4" customHeight="1" x14ac:dyDescent="0.3">
      <c r="A326" s="162"/>
      <c r="B326" s="162"/>
      <c r="C326" s="162"/>
      <c r="D326" s="162"/>
      <c r="E326" s="162"/>
    </row>
    <row r="327" spans="1:5" ht="14.4" customHeight="1" x14ac:dyDescent="0.3">
      <c r="A327" s="162"/>
      <c r="B327" s="162"/>
      <c r="C327" s="162"/>
      <c r="D327" s="162"/>
      <c r="E327" s="162"/>
    </row>
    <row r="328" spans="1:5" ht="14.4" customHeight="1" x14ac:dyDescent="0.3">
      <c r="A328" s="162"/>
      <c r="B328" s="162"/>
      <c r="C328" s="162"/>
      <c r="D328" s="162"/>
      <c r="E328" s="162"/>
    </row>
    <row r="329" spans="1:5" ht="14.4" customHeight="1" x14ac:dyDescent="0.3">
      <c r="A329" s="162"/>
      <c r="B329" s="162"/>
      <c r="C329" s="162"/>
      <c r="D329" s="162"/>
      <c r="E329" s="162"/>
    </row>
    <row r="330" spans="1:5" ht="14.4" customHeight="1" x14ac:dyDescent="0.3">
      <c r="A330" s="162"/>
      <c r="B330" s="162"/>
      <c r="C330" s="162"/>
      <c r="D330" s="162"/>
      <c r="E330" s="162"/>
    </row>
    <row r="331" spans="1:5" ht="14.4" customHeight="1" x14ac:dyDescent="0.3">
      <c r="A331" s="162"/>
      <c r="B331" s="162"/>
      <c r="C331" s="162"/>
      <c r="D331" s="162"/>
      <c r="E331" s="162"/>
    </row>
    <row r="332" spans="1:5" ht="14.4" customHeight="1" x14ac:dyDescent="0.3">
      <c r="A332" s="162"/>
      <c r="B332" s="162"/>
      <c r="C332" s="162"/>
      <c r="D332" s="162"/>
      <c r="E332" s="162"/>
    </row>
    <row r="333" spans="1:5" ht="14.4" customHeight="1" x14ac:dyDescent="0.3">
      <c r="A333" s="162"/>
      <c r="B333" s="162"/>
      <c r="C333" s="162"/>
      <c r="D333" s="162"/>
      <c r="E333" s="162"/>
    </row>
    <row r="334" spans="1:5" ht="14.4" customHeight="1" x14ac:dyDescent="0.3">
      <c r="A334" s="162"/>
      <c r="B334" s="162"/>
      <c r="C334" s="162"/>
      <c r="D334" s="162"/>
      <c r="E334" s="162"/>
    </row>
    <row r="335" spans="1:5" ht="14.4" customHeight="1" x14ac:dyDescent="0.3">
      <c r="A335" s="162"/>
      <c r="B335" s="162"/>
      <c r="C335" s="162"/>
      <c r="D335" s="162"/>
      <c r="E335" s="162"/>
    </row>
    <row r="336" spans="1:5" ht="14.4" customHeight="1" x14ac:dyDescent="0.3">
      <c r="A336" s="162"/>
      <c r="B336" s="162"/>
      <c r="C336" s="162"/>
      <c r="D336" s="162"/>
      <c r="E336" s="162"/>
    </row>
    <row r="337" spans="1:5" ht="14.4" customHeight="1" x14ac:dyDescent="0.3">
      <c r="A337" s="162"/>
      <c r="B337" s="162"/>
      <c r="C337" s="162"/>
      <c r="D337" s="162"/>
      <c r="E337" s="162"/>
    </row>
    <row r="338" spans="1:5" ht="14.4" customHeight="1" x14ac:dyDescent="0.3">
      <c r="A338" s="162"/>
      <c r="B338" s="162"/>
      <c r="C338" s="162"/>
      <c r="D338" s="162"/>
      <c r="E338" s="162"/>
    </row>
    <row r="339" spans="1:5" ht="14.4" customHeight="1" x14ac:dyDescent="0.3">
      <c r="A339" s="162"/>
      <c r="B339" s="162"/>
      <c r="C339" s="162"/>
      <c r="D339" s="162"/>
      <c r="E339" s="162"/>
    </row>
    <row r="340" spans="1:5" ht="14.4" customHeight="1" x14ac:dyDescent="0.3">
      <c r="A340" s="162"/>
      <c r="B340" s="162"/>
      <c r="C340" s="162"/>
      <c r="D340" s="162"/>
      <c r="E340" s="162"/>
    </row>
    <row r="341" spans="1:5" ht="14.4" customHeight="1" x14ac:dyDescent="0.3">
      <c r="A341" s="162"/>
      <c r="B341" s="162"/>
      <c r="C341" s="162"/>
      <c r="D341" s="162"/>
      <c r="E341" s="162"/>
    </row>
    <row r="342" spans="1:5" ht="14.4" customHeight="1" x14ac:dyDescent="0.3">
      <c r="A342" s="162"/>
      <c r="B342" s="162"/>
      <c r="C342" s="162"/>
      <c r="D342" s="162"/>
      <c r="E342" s="162"/>
    </row>
    <row r="343" spans="1:5" ht="14.4" customHeight="1" x14ac:dyDescent="0.3">
      <c r="A343" s="162"/>
      <c r="B343" s="162"/>
      <c r="C343" s="162"/>
      <c r="D343" s="162"/>
      <c r="E343" s="162"/>
    </row>
    <row r="344" spans="1:5" ht="14.4" customHeight="1" x14ac:dyDescent="0.3">
      <c r="A344" s="162"/>
      <c r="B344" s="162"/>
      <c r="C344" s="162"/>
      <c r="D344" s="162"/>
      <c r="E344" s="162"/>
    </row>
    <row r="345" spans="1:5" ht="14.4" customHeight="1" x14ac:dyDescent="0.3">
      <c r="A345" s="162"/>
      <c r="B345" s="162"/>
      <c r="C345" s="162"/>
      <c r="D345" s="162"/>
      <c r="E345" s="162"/>
    </row>
    <row r="346" spans="1:5" ht="14.4" customHeight="1" x14ac:dyDescent="0.3">
      <c r="A346" s="162"/>
      <c r="B346" s="162"/>
      <c r="C346" s="162"/>
      <c r="D346" s="162"/>
      <c r="E346" s="162"/>
    </row>
    <row r="347" spans="1:5" ht="14.4" customHeight="1" x14ac:dyDescent="0.3">
      <c r="A347" s="162"/>
      <c r="B347" s="162"/>
      <c r="C347" s="162"/>
      <c r="D347" s="162"/>
      <c r="E347" s="162"/>
    </row>
    <row r="348" spans="1:5" ht="14.4" customHeight="1" x14ac:dyDescent="0.3">
      <c r="A348" s="162"/>
      <c r="B348" s="162"/>
      <c r="C348" s="162"/>
      <c r="D348" s="162"/>
      <c r="E348" s="162"/>
    </row>
    <row r="349" spans="1:5" ht="14.4" customHeight="1" x14ac:dyDescent="0.3">
      <c r="A349" s="162"/>
      <c r="B349" s="162"/>
      <c r="C349" s="162"/>
      <c r="D349" s="162"/>
      <c r="E349" s="162"/>
    </row>
    <row r="350" spans="1:5" ht="14.4" customHeight="1" x14ac:dyDescent="0.3">
      <c r="A350" s="162"/>
      <c r="B350" s="162"/>
      <c r="C350" s="162"/>
      <c r="D350" s="162"/>
      <c r="E350" s="162"/>
    </row>
    <row r="351" spans="1:5" ht="14.4" customHeight="1" x14ac:dyDescent="0.3">
      <c r="A351" s="162"/>
      <c r="B351" s="162"/>
      <c r="C351" s="162"/>
      <c r="D351" s="162"/>
      <c r="E351" s="162"/>
    </row>
    <row r="352" spans="1:5" ht="14.4" customHeight="1" x14ac:dyDescent="0.3">
      <c r="A352" s="162"/>
      <c r="B352" s="162"/>
      <c r="C352" s="162"/>
      <c r="D352" s="162"/>
      <c r="E352" s="162"/>
    </row>
    <row r="353" spans="1:5" ht="14.4" customHeight="1" x14ac:dyDescent="0.3">
      <c r="A353" s="162"/>
      <c r="B353" s="162"/>
      <c r="C353" s="162"/>
      <c r="D353" s="162"/>
      <c r="E353" s="162"/>
    </row>
    <row r="354" spans="1:5" ht="14.4" customHeight="1" x14ac:dyDescent="0.3">
      <c r="A354" s="162"/>
      <c r="B354" s="162"/>
      <c r="C354" s="162"/>
      <c r="D354" s="162"/>
      <c r="E354" s="162"/>
    </row>
    <row r="355" spans="1:5" ht="14.4" customHeight="1" x14ac:dyDescent="0.3">
      <c r="A355" s="162"/>
      <c r="B355" s="162"/>
      <c r="C355" s="162"/>
      <c r="D355" s="162"/>
      <c r="E355" s="162"/>
    </row>
    <row r="356" spans="1:5" ht="14.4" customHeight="1" x14ac:dyDescent="0.3">
      <c r="A356" s="162"/>
      <c r="B356" s="162"/>
      <c r="C356" s="162"/>
      <c r="D356" s="162"/>
      <c r="E356" s="162"/>
    </row>
    <row r="357" spans="1:5" ht="14.4" customHeight="1" x14ac:dyDescent="0.3">
      <c r="A357" s="162"/>
      <c r="B357" s="162"/>
      <c r="C357" s="162"/>
      <c r="D357" s="162"/>
      <c r="E357" s="162"/>
    </row>
    <row r="358" spans="1:5" ht="14.4" customHeight="1" x14ac:dyDescent="0.3">
      <c r="A358" s="162"/>
      <c r="B358" s="162"/>
      <c r="C358" s="162"/>
      <c r="D358" s="162"/>
      <c r="E358" s="162"/>
    </row>
    <row r="359" spans="1:5" ht="14.4" customHeight="1" x14ac:dyDescent="0.3">
      <c r="A359" s="162"/>
      <c r="B359" s="162"/>
      <c r="C359" s="162"/>
      <c r="D359" s="162"/>
      <c r="E359" s="162"/>
    </row>
    <row r="360" spans="1:5" ht="14.4" customHeight="1" x14ac:dyDescent="0.3">
      <c r="A360" s="162"/>
      <c r="B360" s="162"/>
      <c r="C360" s="162"/>
      <c r="D360" s="162"/>
      <c r="E360" s="162"/>
    </row>
    <row r="361" spans="1:5" ht="14.4" customHeight="1" x14ac:dyDescent="0.3">
      <c r="A361" s="162"/>
      <c r="B361" s="162"/>
      <c r="C361" s="162"/>
      <c r="D361" s="162"/>
      <c r="E361" s="162"/>
    </row>
    <row r="362" spans="1:5" ht="14.4" customHeight="1" x14ac:dyDescent="0.3">
      <c r="A362" s="162"/>
      <c r="B362" s="162"/>
      <c r="C362" s="162"/>
      <c r="D362" s="162"/>
      <c r="E362" s="162"/>
    </row>
    <row r="363" spans="1:5" ht="14.4" customHeight="1" x14ac:dyDescent="0.3">
      <c r="A363" s="162"/>
      <c r="B363" s="162"/>
      <c r="C363" s="162"/>
      <c r="D363" s="162"/>
      <c r="E363" s="162"/>
    </row>
    <row r="364" spans="1:5" ht="14.4" customHeight="1" x14ac:dyDescent="0.3">
      <c r="A364" s="162"/>
      <c r="B364" s="162"/>
      <c r="C364" s="162"/>
      <c r="D364" s="162"/>
      <c r="E364" s="162"/>
    </row>
    <row r="365" spans="1:5" ht="14.4" customHeight="1" x14ac:dyDescent="0.3">
      <c r="A365" s="162"/>
      <c r="B365" s="162"/>
      <c r="C365" s="162"/>
      <c r="D365" s="162"/>
      <c r="E365" s="162"/>
    </row>
    <row r="366" spans="1:5" ht="14.4" customHeight="1" x14ac:dyDescent="0.3">
      <c r="A366" s="162"/>
      <c r="B366" s="162"/>
      <c r="C366" s="162"/>
      <c r="D366" s="162"/>
      <c r="E366" s="162"/>
    </row>
    <row r="367" spans="1:5" ht="14.4" customHeight="1" x14ac:dyDescent="0.3">
      <c r="A367" s="162"/>
      <c r="B367" s="162"/>
      <c r="C367" s="162"/>
      <c r="D367" s="162"/>
      <c r="E367" s="162"/>
    </row>
    <row r="368" spans="1:5" ht="14.4" customHeight="1" x14ac:dyDescent="0.3">
      <c r="A368" s="162"/>
      <c r="B368" s="162"/>
      <c r="C368" s="162"/>
      <c r="D368" s="162"/>
      <c r="E368" s="162"/>
    </row>
    <row r="369" spans="1:5" ht="14.4" customHeight="1" x14ac:dyDescent="0.3">
      <c r="A369" s="162"/>
      <c r="B369" s="162"/>
      <c r="C369" s="162"/>
      <c r="D369" s="162"/>
      <c r="E369" s="162"/>
    </row>
    <row r="370" spans="1:5" ht="14.4" customHeight="1" x14ac:dyDescent="0.3">
      <c r="A370" s="162"/>
      <c r="B370" s="162"/>
      <c r="C370" s="162"/>
      <c r="D370" s="162"/>
      <c r="E370" s="162"/>
    </row>
    <row r="371" spans="1:5" ht="14.4" customHeight="1" x14ac:dyDescent="0.3">
      <c r="A371" s="162"/>
      <c r="B371" s="162"/>
      <c r="C371" s="162"/>
      <c r="D371" s="162"/>
      <c r="E371" s="162"/>
    </row>
    <row r="372" spans="1:5" ht="14.4" customHeight="1" x14ac:dyDescent="0.3">
      <c r="A372" s="162"/>
      <c r="B372" s="162"/>
      <c r="C372" s="162"/>
      <c r="D372" s="162"/>
      <c r="E372" s="162"/>
    </row>
    <row r="373" spans="1:5" ht="14.4" customHeight="1" x14ac:dyDescent="0.3">
      <c r="A373" s="162"/>
      <c r="B373" s="162"/>
      <c r="C373" s="162"/>
      <c r="D373" s="162"/>
      <c r="E373" s="162"/>
    </row>
    <row r="374" spans="1:5" ht="14.4" customHeight="1" x14ac:dyDescent="0.3">
      <c r="A374" s="162"/>
      <c r="B374" s="162"/>
      <c r="C374" s="162"/>
      <c r="D374" s="162"/>
      <c r="E374" s="162"/>
    </row>
    <row r="375" spans="1:5" ht="14.4" customHeight="1" x14ac:dyDescent="0.3">
      <c r="A375" s="162"/>
      <c r="B375" s="162"/>
      <c r="C375" s="162"/>
      <c r="D375" s="162"/>
      <c r="E375" s="162"/>
    </row>
    <row r="376" spans="1:5" ht="14.4" customHeight="1" x14ac:dyDescent="0.3">
      <c r="A376" s="162"/>
      <c r="B376" s="162"/>
      <c r="C376" s="162"/>
      <c r="D376" s="162"/>
      <c r="E376" s="162"/>
    </row>
    <row r="377" spans="1:5" ht="14.4" customHeight="1" x14ac:dyDescent="0.3">
      <c r="A377" s="162"/>
      <c r="B377" s="162"/>
      <c r="C377" s="162"/>
      <c r="D377" s="162"/>
      <c r="E377" s="162"/>
    </row>
    <row r="378" spans="1:5" ht="14.4" customHeight="1" x14ac:dyDescent="0.3">
      <c r="A378" s="162"/>
      <c r="B378" s="162"/>
      <c r="C378" s="162"/>
      <c r="D378" s="162"/>
      <c r="E378" s="162"/>
    </row>
    <row r="379" spans="1:5" ht="14.4" customHeight="1" x14ac:dyDescent="0.3">
      <c r="A379" s="162"/>
      <c r="B379" s="162"/>
      <c r="C379" s="162"/>
      <c r="D379" s="162"/>
      <c r="E379" s="162"/>
    </row>
    <row r="380" spans="1:5" ht="14.4" customHeight="1" x14ac:dyDescent="0.3">
      <c r="A380" s="162"/>
      <c r="B380" s="162"/>
      <c r="C380" s="162"/>
      <c r="D380" s="162"/>
      <c r="E380" s="162"/>
    </row>
    <row r="381" spans="1:5" ht="14.4" customHeight="1" x14ac:dyDescent="0.3">
      <c r="A381" s="162"/>
      <c r="B381" s="162"/>
      <c r="C381" s="162"/>
      <c r="D381" s="162"/>
      <c r="E381" s="162"/>
    </row>
    <row r="382" spans="1:5" ht="14.4" customHeight="1" x14ac:dyDescent="0.3">
      <c r="A382" s="162"/>
      <c r="B382" s="162"/>
      <c r="C382" s="162"/>
      <c r="D382" s="162"/>
      <c r="E382" s="162"/>
    </row>
    <row r="383" spans="1:5" ht="14.4" customHeight="1" x14ac:dyDescent="0.3">
      <c r="A383" s="162"/>
      <c r="B383" s="162"/>
      <c r="C383" s="162"/>
      <c r="D383" s="162"/>
      <c r="E383" s="162"/>
    </row>
    <row r="384" spans="1:5" ht="14.4" customHeight="1" x14ac:dyDescent="0.3">
      <c r="A384" s="162"/>
      <c r="B384" s="162"/>
      <c r="C384" s="162"/>
      <c r="D384" s="162"/>
      <c r="E384" s="162"/>
    </row>
    <row r="385" spans="1:5" ht="14.4" customHeight="1" x14ac:dyDescent="0.3">
      <c r="A385" s="162"/>
      <c r="B385" s="162"/>
      <c r="C385" s="162"/>
      <c r="D385" s="162"/>
      <c r="E385" s="162"/>
    </row>
    <row r="386" spans="1:5" ht="14.4" customHeight="1" x14ac:dyDescent="0.3">
      <c r="A386" s="162"/>
      <c r="B386" s="162"/>
      <c r="C386" s="162"/>
      <c r="D386" s="162"/>
      <c r="E386" s="162"/>
    </row>
    <row r="387" spans="1:5" ht="14.4" customHeight="1" x14ac:dyDescent="0.3">
      <c r="A387" s="162"/>
      <c r="B387" s="162"/>
      <c r="C387" s="162"/>
      <c r="D387" s="162"/>
      <c r="E387" s="162"/>
    </row>
    <row r="388" spans="1:5" ht="14.4" customHeight="1" x14ac:dyDescent="0.3">
      <c r="A388" s="162"/>
      <c r="B388" s="162"/>
      <c r="C388" s="162"/>
      <c r="D388" s="162"/>
      <c r="E388" s="162"/>
    </row>
    <row r="389" spans="1:5" ht="14.4" customHeight="1" x14ac:dyDescent="0.3">
      <c r="A389" s="162"/>
      <c r="B389" s="162"/>
      <c r="C389" s="162"/>
      <c r="D389" s="162"/>
      <c r="E389" s="162"/>
    </row>
    <row r="390" spans="1:5" ht="14.4" customHeight="1" x14ac:dyDescent="0.3">
      <c r="A390" s="162"/>
      <c r="B390" s="162"/>
      <c r="C390" s="162"/>
      <c r="D390" s="162"/>
      <c r="E390" s="162"/>
    </row>
    <row r="391" spans="1:5" ht="14.4" customHeight="1" x14ac:dyDescent="0.3">
      <c r="A391" s="162"/>
      <c r="B391" s="162"/>
      <c r="C391" s="162"/>
      <c r="D391" s="162"/>
      <c r="E391" s="162"/>
    </row>
    <row r="392" spans="1:5" ht="14.4" customHeight="1" x14ac:dyDescent="0.3">
      <c r="A392" s="162"/>
      <c r="B392" s="162"/>
      <c r="C392" s="162"/>
      <c r="D392" s="162"/>
      <c r="E392" s="162"/>
    </row>
    <row r="393" spans="1:5" ht="14.4" customHeight="1" x14ac:dyDescent="0.3">
      <c r="A393" s="162"/>
      <c r="B393" s="162"/>
      <c r="C393" s="162"/>
      <c r="D393" s="162"/>
      <c r="E393" s="162"/>
    </row>
    <row r="394" spans="1:5" ht="14.4" customHeight="1" x14ac:dyDescent="0.3">
      <c r="A394" s="162"/>
      <c r="B394" s="162"/>
      <c r="C394" s="162"/>
      <c r="D394" s="162"/>
      <c r="E394" s="162"/>
    </row>
    <row r="395" spans="1:5" ht="14.4" customHeight="1" x14ac:dyDescent="0.3">
      <c r="A395" s="162"/>
      <c r="B395" s="162"/>
      <c r="C395" s="162"/>
      <c r="D395" s="162"/>
      <c r="E395" s="162"/>
    </row>
    <row r="396" spans="1:5" ht="14.4" customHeight="1" x14ac:dyDescent="0.3">
      <c r="A396" s="162"/>
      <c r="B396" s="162"/>
      <c r="C396" s="162"/>
      <c r="D396" s="162"/>
      <c r="E396" s="162"/>
    </row>
    <row r="397" spans="1:5" ht="14.4" customHeight="1" x14ac:dyDescent="0.3">
      <c r="A397" s="162"/>
      <c r="B397" s="162"/>
      <c r="C397" s="162"/>
      <c r="D397" s="162"/>
      <c r="E397" s="162"/>
    </row>
    <row r="398" spans="1:5" ht="14.4" customHeight="1" x14ac:dyDescent="0.3">
      <c r="A398" s="162"/>
      <c r="B398" s="162"/>
      <c r="C398" s="162"/>
      <c r="D398" s="162"/>
      <c r="E398" s="162"/>
    </row>
    <row r="399" spans="1:5" ht="14.4" customHeight="1" x14ac:dyDescent="0.3">
      <c r="A399" s="162"/>
      <c r="B399" s="162"/>
      <c r="C399" s="162"/>
      <c r="D399" s="162"/>
      <c r="E399" s="162"/>
    </row>
    <row r="400" spans="1:5" ht="14.4" customHeight="1" x14ac:dyDescent="0.3">
      <c r="A400" s="162"/>
      <c r="B400" s="162"/>
      <c r="C400" s="162"/>
      <c r="D400" s="162"/>
      <c r="E400" s="162"/>
    </row>
    <row r="401" spans="1:5" ht="14.4" customHeight="1" x14ac:dyDescent="0.3">
      <c r="A401" s="162"/>
      <c r="B401" s="162"/>
      <c r="C401" s="162"/>
      <c r="D401" s="162"/>
      <c r="E401" s="162"/>
    </row>
    <row r="402" spans="1:5" ht="14.4" customHeight="1" x14ac:dyDescent="0.3">
      <c r="A402" s="162"/>
      <c r="B402" s="162"/>
      <c r="C402" s="162"/>
      <c r="D402" s="162"/>
      <c r="E402" s="162"/>
    </row>
    <row r="403" spans="1:5" ht="14.4" customHeight="1" x14ac:dyDescent="0.3">
      <c r="A403" s="162"/>
      <c r="B403" s="162"/>
      <c r="C403" s="162"/>
      <c r="D403" s="162"/>
      <c r="E403" s="162"/>
    </row>
    <row r="404" spans="1:5" ht="14.4" customHeight="1" x14ac:dyDescent="0.3">
      <c r="A404" s="162"/>
      <c r="B404" s="162"/>
      <c r="C404" s="162"/>
      <c r="D404" s="162"/>
      <c r="E404" s="162"/>
    </row>
    <row r="405" spans="1:5" ht="14.4" customHeight="1" x14ac:dyDescent="0.3">
      <c r="A405" s="162"/>
      <c r="B405" s="162"/>
      <c r="C405" s="162"/>
      <c r="D405" s="162"/>
      <c r="E405" s="162"/>
    </row>
    <row r="406" spans="1:5" ht="14.4" customHeight="1" x14ac:dyDescent="0.3">
      <c r="A406" s="162"/>
      <c r="B406" s="162"/>
      <c r="C406" s="162"/>
      <c r="D406" s="162"/>
      <c r="E406" s="162"/>
    </row>
    <row r="407" spans="1:5" ht="14.4" customHeight="1" x14ac:dyDescent="0.3">
      <c r="A407" s="162"/>
      <c r="B407" s="162"/>
      <c r="C407" s="162"/>
      <c r="D407" s="162"/>
      <c r="E407" s="162"/>
    </row>
    <row r="408" spans="1:5" ht="14.4" customHeight="1" x14ac:dyDescent="0.3">
      <c r="A408" s="162"/>
      <c r="B408" s="162"/>
      <c r="C408" s="162"/>
      <c r="D408" s="162"/>
      <c r="E408" s="162"/>
    </row>
    <row r="409" spans="1:5" ht="14.4" customHeight="1" x14ac:dyDescent="0.3">
      <c r="A409" s="162"/>
      <c r="B409" s="162"/>
      <c r="C409" s="162"/>
      <c r="D409" s="162"/>
      <c r="E409" s="162"/>
    </row>
    <row r="410" spans="1:5" ht="14.4" customHeight="1" x14ac:dyDescent="0.3">
      <c r="A410" s="162"/>
      <c r="B410" s="162"/>
      <c r="C410" s="162"/>
      <c r="D410" s="162"/>
      <c r="E410" s="162"/>
    </row>
    <row r="411" spans="1:5" ht="14.4" customHeight="1" x14ac:dyDescent="0.3">
      <c r="A411" s="162"/>
      <c r="B411" s="162"/>
      <c r="C411" s="162"/>
      <c r="D411" s="162"/>
      <c r="E411" s="162"/>
    </row>
    <row r="412" spans="1:5" ht="14.4" customHeight="1" x14ac:dyDescent="0.3">
      <c r="A412" s="162"/>
      <c r="B412" s="162"/>
      <c r="C412" s="162"/>
      <c r="D412" s="162"/>
      <c r="E412" s="162"/>
    </row>
    <row r="413" spans="1:5" ht="14.4" customHeight="1" x14ac:dyDescent="0.3">
      <c r="A413" s="162"/>
      <c r="B413" s="162"/>
      <c r="C413" s="162"/>
      <c r="D413" s="162"/>
      <c r="E413" s="162"/>
    </row>
    <row r="414" spans="1:5" ht="14.4" customHeight="1" x14ac:dyDescent="0.3">
      <c r="A414" s="162"/>
      <c r="B414" s="162"/>
      <c r="C414" s="162"/>
      <c r="D414" s="162"/>
      <c r="E414" s="162"/>
    </row>
    <row r="415" spans="1:5" ht="14.4" customHeight="1" x14ac:dyDescent="0.3">
      <c r="A415" s="162"/>
      <c r="B415" s="162"/>
      <c r="C415" s="162"/>
      <c r="D415" s="162"/>
      <c r="E415" s="162"/>
    </row>
    <row r="416" spans="1:5" ht="14.4" customHeight="1" x14ac:dyDescent="0.3">
      <c r="A416" s="162"/>
      <c r="B416" s="162"/>
      <c r="C416" s="162"/>
      <c r="D416" s="162"/>
      <c r="E416" s="162"/>
    </row>
    <row r="417" spans="1:5" ht="14.4" customHeight="1" x14ac:dyDescent="0.3">
      <c r="A417" s="162"/>
      <c r="B417" s="162"/>
      <c r="C417" s="162"/>
      <c r="D417" s="162"/>
      <c r="E417" s="162"/>
    </row>
    <row r="418" spans="1:5" ht="14.4" customHeight="1" x14ac:dyDescent="0.3">
      <c r="A418" s="162"/>
      <c r="B418" s="162"/>
      <c r="C418" s="162"/>
      <c r="D418" s="162"/>
      <c r="E418" s="162"/>
    </row>
    <row r="419" spans="1:5" ht="14.4" customHeight="1" x14ac:dyDescent="0.3">
      <c r="A419" s="162"/>
      <c r="B419" s="162"/>
      <c r="C419" s="162"/>
      <c r="D419" s="162"/>
      <c r="E419" s="162"/>
    </row>
    <row r="420" spans="1:5" ht="14.4" customHeight="1" x14ac:dyDescent="0.3">
      <c r="A420" s="162"/>
      <c r="B420" s="162"/>
      <c r="C420" s="162"/>
      <c r="D420" s="162"/>
      <c r="E420" s="162"/>
    </row>
    <row r="421" spans="1:5" ht="14.4" customHeight="1" x14ac:dyDescent="0.3">
      <c r="A421" s="162"/>
      <c r="B421" s="162"/>
      <c r="C421" s="162"/>
      <c r="D421" s="162"/>
      <c r="E421" s="162"/>
    </row>
    <row r="422" spans="1:5" ht="14.4" customHeight="1" x14ac:dyDescent="0.3">
      <c r="A422" s="162"/>
      <c r="B422" s="162"/>
      <c r="C422" s="162"/>
      <c r="D422" s="162"/>
      <c r="E422" s="162"/>
    </row>
    <row r="423" spans="1:5" ht="14.4" customHeight="1" x14ac:dyDescent="0.3">
      <c r="A423" s="162"/>
      <c r="B423" s="162"/>
      <c r="C423" s="162"/>
      <c r="D423" s="162"/>
      <c r="E423" s="162"/>
    </row>
    <row r="424" spans="1:5" ht="14.4" customHeight="1" x14ac:dyDescent="0.3">
      <c r="A424" s="162"/>
      <c r="B424" s="162"/>
      <c r="C424" s="162"/>
      <c r="D424" s="162"/>
      <c r="E424" s="162"/>
    </row>
    <row r="425" spans="1:5" ht="14.4" customHeight="1" x14ac:dyDescent="0.3">
      <c r="A425" s="162"/>
      <c r="B425" s="162"/>
      <c r="C425" s="162"/>
      <c r="D425" s="162"/>
      <c r="E425" s="162"/>
    </row>
    <row r="426" spans="1:5" ht="14.4" customHeight="1" x14ac:dyDescent="0.3">
      <c r="A426" s="162"/>
      <c r="B426" s="162"/>
      <c r="C426" s="162"/>
      <c r="D426" s="162"/>
      <c r="E426" s="162"/>
    </row>
    <row r="427" spans="1:5" ht="14.4" customHeight="1" x14ac:dyDescent="0.3">
      <c r="A427" s="162"/>
      <c r="B427" s="162"/>
      <c r="C427" s="162"/>
      <c r="D427" s="162"/>
      <c r="E427" s="162"/>
    </row>
    <row r="428" spans="1:5" ht="14.4" customHeight="1" x14ac:dyDescent="0.3">
      <c r="A428" s="162"/>
      <c r="B428" s="162"/>
      <c r="C428" s="162"/>
      <c r="D428" s="162"/>
      <c r="E428" s="162"/>
    </row>
    <row r="429" spans="1:5" ht="14.4" customHeight="1" x14ac:dyDescent="0.3">
      <c r="A429" s="162"/>
      <c r="B429" s="162"/>
      <c r="C429" s="162"/>
      <c r="D429" s="162"/>
      <c r="E429" s="162"/>
    </row>
    <row r="430" spans="1:5" ht="14.4" customHeight="1" x14ac:dyDescent="0.3">
      <c r="A430" s="162"/>
      <c r="B430" s="162"/>
      <c r="C430" s="162"/>
      <c r="D430" s="162"/>
      <c r="E430" s="162"/>
    </row>
    <row r="431" spans="1:5" ht="14.4" customHeight="1" x14ac:dyDescent="0.3">
      <c r="A431" s="162"/>
      <c r="B431" s="162"/>
      <c r="C431" s="162"/>
      <c r="D431" s="162"/>
      <c r="E431" s="162"/>
    </row>
    <row r="432" spans="1:5" ht="14.4" customHeight="1" x14ac:dyDescent="0.3">
      <c r="A432" s="162"/>
      <c r="B432" s="162"/>
      <c r="C432" s="162"/>
      <c r="D432" s="162"/>
      <c r="E432" s="162"/>
    </row>
    <row r="433" spans="1:5" ht="14.4" customHeight="1" x14ac:dyDescent="0.3">
      <c r="A433" s="162"/>
      <c r="B433" s="162"/>
      <c r="C433" s="162"/>
      <c r="D433" s="162"/>
      <c r="E433" s="162"/>
    </row>
    <row r="434" spans="1:5" ht="14.4" customHeight="1" x14ac:dyDescent="0.3">
      <c r="A434" s="162"/>
      <c r="B434" s="162"/>
      <c r="C434" s="162"/>
      <c r="D434" s="162"/>
      <c r="E434" s="162"/>
    </row>
    <row r="435" spans="1:5" ht="14.4" customHeight="1" x14ac:dyDescent="0.3">
      <c r="A435" s="162"/>
      <c r="B435" s="162"/>
      <c r="C435" s="162"/>
      <c r="D435" s="162"/>
      <c r="E435" s="162"/>
    </row>
    <row r="436" spans="1:5" ht="14.4" customHeight="1" x14ac:dyDescent="0.3">
      <c r="A436" s="162"/>
      <c r="B436" s="162"/>
      <c r="C436" s="162"/>
      <c r="D436" s="162"/>
      <c r="E436" s="162"/>
    </row>
    <row r="437" spans="1:5" ht="14.4" customHeight="1" x14ac:dyDescent="0.3">
      <c r="A437" s="162"/>
      <c r="B437" s="162"/>
      <c r="C437" s="162"/>
      <c r="D437" s="162"/>
      <c r="E437" s="162"/>
    </row>
    <row r="438" spans="1:5" ht="14.4" customHeight="1" x14ac:dyDescent="0.3">
      <c r="A438" s="162"/>
      <c r="B438" s="162"/>
      <c r="C438" s="162"/>
      <c r="D438" s="162"/>
      <c r="E438" s="162"/>
    </row>
    <row r="439" spans="1:5" ht="14.4" customHeight="1" x14ac:dyDescent="0.3">
      <c r="A439" s="162"/>
      <c r="B439" s="162"/>
      <c r="C439" s="162"/>
      <c r="D439" s="162"/>
      <c r="E439" s="162"/>
    </row>
    <row r="440" spans="1:5" ht="14.4" customHeight="1" x14ac:dyDescent="0.3">
      <c r="A440" s="162"/>
      <c r="B440" s="162"/>
      <c r="C440" s="162"/>
      <c r="D440" s="162"/>
      <c r="E440" s="162"/>
    </row>
    <row r="441" spans="1:5" ht="14.4" customHeight="1" x14ac:dyDescent="0.3">
      <c r="A441" s="162"/>
      <c r="B441" s="162"/>
      <c r="C441" s="162"/>
      <c r="D441" s="162"/>
      <c r="E441" s="162"/>
    </row>
    <row r="442" spans="1:5" ht="14.4" customHeight="1" x14ac:dyDescent="0.3">
      <c r="A442" s="162"/>
      <c r="B442" s="162"/>
      <c r="C442" s="162"/>
      <c r="D442" s="162"/>
      <c r="E442" s="162"/>
    </row>
    <row r="443" spans="1:5" ht="14.4" customHeight="1" x14ac:dyDescent="0.3">
      <c r="A443" s="162"/>
      <c r="B443" s="162"/>
      <c r="C443" s="162"/>
      <c r="D443" s="162"/>
      <c r="E443" s="162"/>
    </row>
    <row r="444" spans="1:5" ht="14.4" customHeight="1" x14ac:dyDescent="0.3">
      <c r="A444" s="162"/>
      <c r="B444" s="162"/>
      <c r="C444" s="162"/>
      <c r="D444" s="162"/>
      <c r="E444" s="162"/>
    </row>
    <row r="445" spans="1:5" ht="14.4" customHeight="1" x14ac:dyDescent="0.3">
      <c r="A445" s="162"/>
      <c r="B445" s="162"/>
      <c r="C445" s="162"/>
      <c r="D445" s="162"/>
      <c r="E445" s="162"/>
    </row>
    <row r="446" spans="1:5" ht="14.4" customHeight="1" x14ac:dyDescent="0.3">
      <c r="A446" s="162"/>
      <c r="B446" s="162"/>
      <c r="C446" s="162"/>
      <c r="D446" s="162"/>
      <c r="E446" s="162"/>
    </row>
    <row r="447" spans="1:5" ht="14.4" customHeight="1" x14ac:dyDescent="0.3">
      <c r="A447" s="162"/>
      <c r="B447" s="162"/>
      <c r="C447" s="162"/>
      <c r="D447" s="162"/>
      <c r="E447" s="162"/>
    </row>
    <row r="448" spans="1:5" ht="14.4" customHeight="1" x14ac:dyDescent="0.3">
      <c r="A448" s="162"/>
      <c r="B448" s="162"/>
      <c r="C448" s="162"/>
      <c r="D448" s="162"/>
      <c r="E448" s="162"/>
    </row>
    <row r="449" spans="1:5" ht="14.4" customHeight="1" x14ac:dyDescent="0.3">
      <c r="A449" s="162"/>
      <c r="B449" s="162"/>
      <c r="C449" s="162"/>
      <c r="D449" s="162"/>
      <c r="E449" s="162"/>
    </row>
    <row r="450" spans="1:5" ht="14.4" customHeight="1" x14ac:dyDescent="0.3">
      <c r="A450" s="162"/>
      <c r="B450" s="162"/>
      <c r="C450" s="162"/>
      <c r="D450" s="162"/>
      <c r="E450" s="162"/>
    </row>
    <row r="451" spans="1:5" ht="14.4" customHeight="1" x14ac:dyDescent="0.3">
      <c r="A451" s="162"/>
      <c r="B451" s="162"/>
      <c r="C451" s="162"/>
      <c r="D451" s="162"/>
      <c r="E451" s="162"/>
    </row>
    <row r="452" spans="1:5" ht="14.4" customHeight="1" x14ac:dyDescent="0.3">
      <c r="A452" s="162"/>
      <c r="B452" s="162"/>
      <c r="C452" s="162"/>
      <c r="D452" s="162"/>
      <c r="E452" s="162"/>
    </row>
    <row r="453" spans="1:5" ht="14.4" customHeight="1" x14ac:dyDescent="0.3">
      <c r="A453" s="162"/>
      <c r="B453" s="162"/>
      <c r="C453" s="162"/>
      <c r="D453" s="162"/>
      <c r="E453" s="162"/>
    </row>
    <row r="454" spans="1:5" ht="14.4" customHeight="1" x14ac:dyDescent="0.3">
      <c r="A454" s="162"/>
      <c r="B454" s="162"/>
      <c r="C454" s="162"/>
      <c r="D454" s="162"/>
      <c r="E454" s="162"/>
    </row>
    <row r="455" spans="1:5" ht="14.4" customHeight="1" x14ac:dyDescent="0.3">
      <c r="A455" s="162"/>
      <c r="B455" s="162"/>
      <c r="C455" s="162"/>
      <c r="D455" s="162"/>
      <c r="E455" s="162"/>
    </row>
    <row r="456" spans="1:5" ht="14.4" customHeight="1" x14ac:dyDescent="0.3">
      <c r="A456" s="162"/>
      <c r="B456" s="162"/>
      <c r="C456" s="162"/>
      <c r="D456" s="162"/>
      <c r="E456" s="162"/>
    </row>
    <row r="457" spans="1:5" ht="14.4" customHeight="1" x14ac:dyDescent="0.3">
      <c r="A457" s="162"/>
      <c r="B457" s="162"/>
      <c r="C457" s="162"/>
      <c r="D457" s="162"/>
      <c r="E457" s="162"/>
    </row>
    <row r="458" spans="1:5" ht="14.4" customHeight="1" x14ac:dyDescent="0.3">
      <c r="A458" s="162"/>
      <c r="B458" s="162"/>
      <c r="C458" s="162"/>
      <c r="D458" s="162"/>
      <c r="E458" s="162"/>
    </row>
    <row r="459" spans="1:5" ht="14.4" customHeight="1" x14ac:dyDescent="0.3">
      <c r="A459" s="162"/>
      <c r="B459" s="162"/>
      <c r="C459" s="162"/>
      <c r="D459" s="162"/>
      <c r="E459" s="162"/>
    </row>
    <row r="460" spans="1:5" ht="14.4" customHeight="1" x14ac:dyDescent="0.3">
      <c r="A460" s="162"/>
      <c r="B460" s="162"/>
      <c r="C460" s="162"/>
      <c r="D460" s="162"/>
      <c r="E460" s="162"/>
    </row>
    <row r="461" spans="1:5" ht="14.4" customHeight="1" x14ac:dyDescent="0.3">
      <c r="A461" s="162"/>
      <c r="B461" s="162"/>
      <c r="C461" s="162"/>
      <c r="D461" s="162"/>
      <c r="E461" s="162"/>
    </row>
    <row r="462" spans="1:5" ht="14.4" customHeight="1" x14ac:dyDescent="0.3">
      <c r="A462" s="162"/>
      <c r="B462" s="162"/>
      <c r="C462" s="162"/>
      <c r="D462" s="162"/>
      <c r="E462" s="162"/>
    </row>
    <row r="463" spans="1:5" ht="14.4" customHeight="1" x14ac:dyDescent="0.3">
      <c r="A463" s="162"/>
      <c r="B463" s="162"/>
      <c r="C463" s="162"/>
      <c r="D463" s="162"/>
      <c r="E463" s="162"/>
    </row>
    <row r="464" spans="1:5" ht="14.4" customHeight="1" x14ac:dyDescent="0.3">
      <c r="A464" s="162"/>
      <c r="B464" s="162"/>
      <c r="C464" s="162"/>
      <c r="D464" s="162"/>
      <c r="E464" s="162"/>
    </row>
    <row r="465" spans="1:5" ht="14.4" customHeight="1" x14ac:dyDescent="0.3">
      <c r="A465" s="162"/>
      <c r="B465" s="162"/>
      <c r="C465" s="162"/>
      <c r="D465" s="162"/>
      <c r="E465" s="162"/>
    </row>
    <row r="466" spans="1:5" ht="14.4" customHeight="1" x14ac:dyDescent="0.3">
      <c r="A466" s="162"/>
      <c r="B466" s="162"/>
      <c r="C466" s="162"/>
      <c r="D466" s="162"/>
      <c r="E466" s="162"/>
    </row>
    <row r="467" spans="1:5" ht="14.4" customHeight="1" x14ac:dyDescent="0.3">
      <c r="A467" s="162"/>
      <c r="B467" s="162"/>
      <c r="C467" s="162"/>
      <c r="D467" s="162"/>
      <c r="E467" s="162"/>
    </row>
    <row r="468" spans="1:5" ht="14.4" customHeight="1" x14ac:dyDescent="0.3">
      <c r="A468" s="162"/>
      <c r="B468" s="162"/>
      <c r="C468" s="162"/>
      <c r="D468" s="162"/>
      <c r="E468" s="162"/>
    </row>
    <row r="469" spans="1:5" ht="14.4" customHeight="1" x14ac:dyDescent="0.3">
      <c r="A469" s="162"/>
      <c r="B469" s="162"/>
      <c r="C469" s="162"/>
      <c r="D469" s="162"/>
      <c r="E469" s="162"/>
    </row>
    <row r="470" spans="1:5" ht="14.4" customHeight="1" x14ac:dyDescent="0.3">
      <c r="A470" s="162"/>
      <c r="B470" s="162"/>
      <c r="C470" s="162"/>
      <c r="D470" s="162"/>
      <c r="E470" s="162"/>
    </row>
    <row r="471" spans="1:5" ht="14.4" customHeight="1" x14ac:dyDescent="0.3">
      <c r="A471" s="162"/>
      <c r="B471" s="162"/>
      <c r="C471" s="162"/>
      <c r="D471" s="162"/>
      <c r="E471" s="162"/>
    </row>
    <row r="472" spans="1:5" ht="14.4" customHeight="1" x14ac:dyDescent="0.3">
      <c r="A472" s="162"/>
      <c r="B472" s="162"/>
      <c r="C472" s="162"/>
      <c r="D472" s="162"/>
      <c r="E472" s="162"/>
    </row>
    <row r="473" spans="1:5" ht="14.4" customHeight="1" x14ac:dyDescent="0.3">
      <c r="A473" s="162"/>
      <c r="B473" s="162"/>
      <c r="C473" s="162"/>
      <c r="D473" s="162"/>
      <c r="E473" s="162"/>
    </row>
    <row r="474" spans="1:5" ht="14.4" customHeight="1" x14ac:dyDescent="0.3">
      <c r="A474" s="162"/>
      <c r="B474" s="162"/>
      <c r="C474" s="162"/>
      <c r="D474" s="162"/>
      <c r="E474" s="162"/>
    </row>
    <row r="475" spans="1:5" ht="14.4" customHeight="1" x14ac:dyDescent="0.3">
      <c r="A475" s="162"/>
      <c r="B475" s="162"/>
      <c r="C475" s="162"/>
      <c r="D475" s="162"/>
      <c r="E475" s="162"/>
    </row>
    <row r="476" spans="1:5" ht="14.4" customHeight="1" x14ac:dyDescent="0.3">
      <c r="A476" s="162"/>
      <c r="B476" s="162"/>
      <c r="C476" s="162"/>
      <c r="D476" s="162"/>
      <c r="E476" s="162"/>
    </row>
    <row r="477" spans="1:5" ht="14.4" customHeight="1" x14ac:dyDescent="0.3">
      <c r="A477" s="162"/>
      <c r="B477" s="162"/>
      <c r="C477" s="162"/>
      <c r="D477" s="162"/>
      <c r="E477" s="162"/>
    </row>
    <row r="478" spans="1:5" ht="14.4" customHeight="1" x14ac:dyDescent="0.3">
      <c r="A478" s="162"/>
      <c r="B478" s="162"/>
      <c r="C478" s="162"/>
      <c r="D478" s="162"/>
      <c r="E478" s="162"/>
    </row>
    <row r="479" spans="1:5" ht="14.4" customHeight="1" x14ac:dyDescent="0.3">
      <c r="A479" s="162"/>
      <c r="B479" s="162"/>
      <c r="C479" s="162"/>
      <c r="D479" s="162"/>
      <c r="E479" s="162"/>
    </row>
    <row r="480" spans="1:5" ht="14.4" customHeight="1" x14ac:dyDescent="0.3">
      <c r="A480" s="162"/>
      <c r="B480" s="162"/>
      <c r="C480" s="162"/>
      <c r="D480" s="162"/>
      <c r="E480" s="162"/>
    </row>
    <row r="481" spans="1:5" ht="14.4" customHeight="1" x14ac:dyDescent="0.3">
      <c r="A481" s="162"/>
      <c r="B481" s="162"/>
      <c r="C481" s="162"/>
      <c r="D481" s="162"/>
      <c r="E481" s="162"/>
    </row>
    <row r="482" spans="1:5" ht="14.4" customHeight="1" x14ac:dyDescent="0.3">
      <c r="A482" s="162"/>
      <c r="B482" s="162"/>
      <c r="C482" s="162"/>
      <c r="D482" s="162"/>
      <c r="E482" s="162"/>
    </row>
    <row r="483" spans="1:5" ht="14.4" customHeight="1" x14ac:dyDescent="0.3">
      <c r="A483" s="162"/>
      <c r="B483" s="162"/>
      <c r="C483" s="162"/>
      <c r="D483" s="162"/>
      <c r="E483" s="162"/>
    </row>
    <row r="484" spans="1:5" ht="14.4" customHeight="1" x14ac:dyDescent="0.3">
      <c r="A484" s="162"/>
      <c r="B484" s="162"/>
      <c r="C484" s="162"/>
      <c r="D484" s="162"/>
      <c r="E484" s="162"/>
    </row>
    <row r="485" spans="1:5" ht="14.4" customHeight="1" x14ac:dyDescent="0.3">
      <c r="A485" s="162"/>
      <c r="B485" s="162"/>
      <c r="C485" s="162"/>
      <c r="D485" s="162"/>
      <c r="E485" s="162"/>
    </row>
    <row r="486" spans="1:5" ht="14.4" customHeight="1" x14ac:dyDescent="0.3">
      <c r="A486" s="162"/>
      <c r="B486" s="162"/>
      <c r="C486" s="162"/>
      <c r="D486" s="162"/>
      <c r="E486" s="162"/>
    </row>
    <row r="487" spans="1:5" ht="14.4" customHeight="1" x14ac:dyDescent="0.3">
      <c r="A487" s="162"/>
      <c r="B487" s="162"/>
      <c r="C487" s="162"/>
      <c r="D487" s="162"/>
      <c r="E487" s="162"/>
    </row>
    <row r="488" spans="1:5" ht="14.4" customHeight="1" x14ac:dyDescent="0.3">
      <c r="A488" s="162"/>
      <c r="B488" s="162"/>
      <c r="C488" s="162"/>
      <c r="D488" s="162"/>
      <c r="E488" s="162"/>
    </row>
    <row r="489" spans="1:5" ht="14.4" customHeight="1" x14ac:dyDescent="0.3">
      <c r="A489" s="162"/>
      <c r="B489" s="162"/>
      <c r="C489" s="162"/>
      <c r="D489" s="162"/>
      <c r="E489" s="162"/>
    </row>
    <row r="490" spans="1:5" ht="14.4" customHeight="1" x14ac:dyDescent="0.3">
      <c r="A490" s="162"/>
      <c r="B490" s="162"/>
      <c r="C490" s="162"/>
      <c r="D490" s="162"/>
      <c r="E490" s="162"/>
    </row>
    <row r="491" spans="1:5" ht="14.4" customHeight="1" x14ac:dyDescent="0.3">
      <c r="A491" s="162"/>
      <c r="B491" s="162"/>
      <c r="C491" s="162"/>
      <c r="D491" s="162"/>
      <c r="E491" s="162"/>
    </row>
    <row r="492" spans="1:5" ht="14.4" customHeight="1" x14ac:dyDescent="0.3">
      <c r="A492" s="162"/>
      <c r="B492" s="162"/>
      <c r="C492" s="162"/>
      <c r="D492" s="162"/>
      <c r="E492" s="162"/>
    </row>
    <row r="493" spans="1:5" ht="14.4" customHeight="1" x14ac:dyDescent="0.3">
      <c r="A493" s="162"/>
      <c r="B493" s="162"/>
      <c r="C493" s="162"/>
      <c r="D493" s="162"/>
      <c r="E493" s="162"/>
    </row>
    <row r="494" spans="1:5" ht="14.4" customHeight="1" x14ac:dyDescent="0.3">
      <c r="A494" s="162"/>
      <c r="B494" s="162"/>
      <c r="C494" s="162"/>
      <c r="D494" s="162"/>
      <c r="E494" s="162"/>
    </row>
    <row r="495" spans="1:5" ht="14.4" customHeight="1" x14ac:dyDescent="0.3">
      <c r="A495" s="162"/>
      <c r="B495" s="162"/>
      <c r="C495" s="162"/>
      <c r="D495" s="162"/>
      <c r="E495" s="162"/>
    </row>
    <row r="496" spans="1:5" ht="14.4" customHeight="1" x14ac:dyDescent="0.3">
      <c r="A496" s="162"/>
      <c r="B496" s="162"/>
      <c r="C496" s="162"/>
      <c r="D496" s="162"/>
      <c r="E496" s="162"/>
    </row>
    <row r="497" spans="1:5" ht="14.4" customHeight="1" x14ac:dyDescent="0.3">
      <c r="A497" s="162"/>
      <c r="B497" s="162"/>
      <c r="C497" s="162"/>
      <c r="D497" s="162"/>
      <c r="E497" s="162"/>
    </row>
    <row r="498" spans="1:5" ht="14.4" customHeight="1" x14ac:dyDescent="0.3">
      <c r="A498" s="162"/>
      <c r="B498" s="162"/>
      <c r="C498" s="162"/>
      <c r="D498" s="162"/>
      <c r="E498" s="162"/>
    </row>
    <row r="499" spans="1:5" ht="14.4" customHeight="1" x14ac:dyDescent="0.3">
      <c r="A499" s="162"/>
      <c r="B499" s="162"/>
      <c r="C499" s="162"/>
      <c r="D499" s="162"/>
      <c r="E499" s="162"/>
    </row>
    <row r="500" spans="1:5" ht="14.4" customHeight="1" x14ac:dyDescent="0.3">
      <c r="A500" s="162"/>
      <c r="B500" s="162"/>
      <c r="C500" s="162"/>
      <c r="D500" s="162"/>
      <c r="E500" s="162"/>
    </row>
    <row r="501" spans="1:5" ht="14.4" customHeight="1" x14ac:dyDescent="0.3">
      <c r="A501" s="162"/>
      <c r="B501" s="162"/>
      <c r="C501" s="162"/>
      <c r="D501" s="162"/>
      <c r="E501" s="162"/>
    </row>
    <row r="502" spans="1:5" ht="14.4" customHeight="1" x14ac:dyDescent="0.3">
      <c r="A502" s="162"/>
      <c r="B502" s="162"/>
      <c r="C502" s="162"/>
      <c r="D502" s="162"/>
      <c r="E502" s="162"/>
    </row>
    <row r="503" spans="1:5" ht="14.4" customHeight="1" x14ac:dyDescent="0.3">
      <c r="A503" s="162"/>
      <c r="B503" s="162"/>
      <c r="C503" s="162"/>
      <c r="D503" s="162"/>
      <c r="E503" s="162"/>
    </row>
    <row r="504" spans="1:5" ht="14.4" customHeight="1" x14ac:dyDescent="0.3">
      <c r="A504" s="162"/>
      <c r="B504" s="162"/>
      <c r="C504" s="162"/>
      <c r="D504" s="162"/>
      <c r="E504" s="162"/>
    </row>
    <row r="505" spans="1:5" ht="14.4" customHeight="1" x14ac:dyDescent="0.3">
      <c r="A505" s="162"/>
      <c r="B505" s="162"/>
      <c r="C505" s="162"/>
      <c r="D505" s="162"/>
      <c r="E505" s="162"/>
    </row>
    <row r="506" spans="1:5" ht="14.4" customHeight="1" x14ac:dyDescent="0.3">
      <c r="A506" s="162"/>
      <c r="B506" s="162"/>
      <c r="C506" s="162"/>
      <c r="D506" s="162"/>
      <c r="E506" s="162"/>
    </row>
    <row r="507" spans="1:5" ht="14.4" customHeight="1" x14ac:dyDescent="0.3">
      <c r="A507" s="162"/>
      <c r="B507" s="162"/>
      <c r="C507" s="162"/>
      <c r="D507" s="162"/>
      <c r="E507" s="162"/>
    </row>
    <row r="508" spans="1:5" ht="14.4" customHeight="1" x14ac:dyDescent="0.3">
      <c r="A508" s="162"/>
      <c r="B508" s="162"/>
      <c r="C508" s="162"/>
      <c r="D508" s="162"/>
      <c r="E508" s="162"/>
    </row>
    <row r="509" spans="1:5" ht="14.4" customHeight="1" x14ac:dyDescent="0.3">
      <c r="A509" s="162"/>
      <c r="B509" s="162"/>
      <c r="C509" s="162"/>
      <c r="D509" s="162"/>
      <c r="E509" s="162"/>
    </row>
    <row r="510" spans="1:5" ht="14.4" customHeight="1" x14ac:dyDescent="0.3">
      <c r="A510" s="162"/>
      <c r="B510" s="162"/>
      <c r="C510" s="162"/>
      <c r="D510" s="162"/>
      <c r="E510" s="162"/>
    </row>
    <row r="511" spans="1:5" ht="14.4" customHeight="1" x14ac:dyDescent="0.3">
      <c r="A511" s="162"/>
      <c r="B511" s="162"/>
      <c r="C511" s="162"/>
      <c r="D511" s="162"/>
      <c r="E511" s="162"/>
    </row>
    <row r="512" spans="1:5" ht="14.4" customHeight="1" x14ac:dyDescent="0.3">
      <c r="A512" s="162"/>
      <c r="B512" s="162"/>
      <c r="C512" s="162"/>
      <c r="D512" s="162"/>
      <c r="E512" s="162"/>
    </row>
    <row r="513" spans="1:5" ht="14.4" customHeight="1" x14ac:dyDescent="0.3">
      <c r="A513" s="162"/>
      <c r="B513" s="162"/>
      <c r="C513" s="162"/>
      <c r="D513" s="162"/>
      <c r="E513" s="162"/>
    </row>
    <row r="514" spans="1:5" ht="14.4" customHeight="1" x14ac:dyDescent="0.3">
      <c r="A514" s="162"/>
      <c r="B514" s="162"/>
      <c r="C514" s="162"/>
      <c r="D514" s="162"/>
      <c r="E514" s="162"/>
    </row>
    <row r="515" spans="1:5" ht="14.4" customHeight="1" x14ac:dyDescent="0.3">
      <c r="A515" s="162"/>
      <c r="B515" s="162"/>
      <c r="C515" s="162"/>
      <c r="D515" s="162"/>
      <c r="E515" s="162"/>
    </row>
    <row r="516" spans="1:5" ht="14.4" customHeight="1" x14ac:dyDescent="0.3">
      <c r="A516" s="162"/>
      <c r="B516" s="162"/>
      <c r="C516" s="162"/>
      <c r="D516" s="162"/>
      <c r="E516" s="162"/>
    </row>
    <row r="517" spans="1:5" ht="14.4" customHeight="1" x14ac:dyDescent="0.3">
      <c r="A517" s="162"/>
      <c r="B517" s="162"/>
      <c r="C517" s="162"/>
      <c r="D517" s="162"/>
      <c r="E517" s="162"/>
    </row>
    <row r="518" spans="1:5" ht="14.4" customHeight="1" x14ac:dyDescent="0.3">
      <c r="A518" s="162"/>
      <c r="B518" s="162"/>
      <c r="C518" s="162"/>
      <c r="D518" s="162"/>
      <c r="E518" s="162"/>
    </row>
    <row r="519" spans="1:5" ht="14.4" customHeight="1" x14ac:dyDescent="0.3">
      <c r="A519" s="162"/>
      <c r="B519" s="162"/>
      <c r="C519" s="162"/>
      <c r="D519" s="162"/>
      <c r="E519" s="162"/>
    </row>
    <row r="520" spans="1:5" ht="14.4" customHeight="1" x14ac:dyDescent="0.3">
      <c r="A520" s="162"/>
      <c r="B520" s="162"/>
      <c r="C520" s="162"/>
      <c r="D520" s="162"/>
      <c r="E520" s="162"/>
    </row>
    <row r="521" spans="1:5" ht="14.4" customHeight="1" x14ac:dyDescent="0.3">
      <c r="A521" s="162"/>
      <c r="B521" s="162"/>
      <c r="C521" s="162"/>
      <c r="D521" s="162"/>
      <c r="E521" s="162"/>
    </row>
    <row r="522" spans="1:5" ht="14.4" customHeight="1" x14ac:dyDescent="0.3">
      <c r="A522" s="162"/>
      <c r="B522" s="162"/>
      <c r="C522" s="162"/>
      <c r="D522" s="162"/>
      <c r="E522" s="162"/>
    </row>
    <row r="523" spans="1:5" ht="14.4" customHeight="1" x14ac:dyDescent="0.3">
      <c r="A523" s="162"/>
      <c r="B523" s="162"/>
      <c r="C523" s="162"/>
      <c r="D523" s="162"/>
      <c r="E523" s="162"/>
    </row>
    <row r="524" spans="1:5" ht="14.4" customHeight="1" x14ac:dyDescent="0.3">
      <c r="A524" s="162"/>
      <c r="B524" s="162"/>
      <c r="C524" s="162"/>
      <c r="D524" s="162"/>
      <c r="E524" s="162"/>
    </row>
    <row r="525" spans="1:5" ht="14.4" customHeight="1" x14ac:dyDescent="0.3">
      <c r="A525" s="162"/>
      <c r="B525" s="162"/>
      <c r="C525" s="162"/>
      <c r="D525" s="162"/>
      <c r="E525" s="162"/>
    </row>
    <row r="526" spans="1:5" ht="14.4" customHeight="1" x14ac:dyDescent="0.3">
      <c r="A526" s="162"/>
      <c r="B526" s="162"/>
      <c r="C526" s="162"/>
      <c r="D526" s="162"/>
      <c r="E526" s="162"/>
    </row>
    <row r="527" spans="1:5" ht="14.4" customHeight="1" x14ac:dyDescent="0.3">
      <c r="A527" s="162"/>
      <c r="B527" s="162"/>
      <c r="C527" s="162"/>
      <c r="D527" s="162"/>
      <c r="E527" s="162"/>
    </row>
    <row r="528" spans="1:5" ht="14.4" customHeight="1" x14ac:dyDescent="0.3">
      <c r="A528" s="162"/>
      <c r="B528" s="162"/>
      <c r="C528" s="162"/>
      <c r="D528" s="162"/>
      <c r="E528" s="162"/>
    </row>
    <row r="529" spans="1:5" ht="14.4" customHeight="1" x14ac:dyDescent="0.3">
      <c r="A529" s="162"/>
      <c r="B529" s="162"/>
      <c r="C529" s="162"/>
      <c r="D529" s="162"/>
      <c r="E529" s="162"/>
    </row>
    <row r="530" spans="1:5" ht="14.4" customHeight="1" x14ac:dyDescent="0.3">
      <c r="A530" s="162"/>
      <c r="B530" s="162"/>
      <c r="C530" s="162"/>
      <c r="D530" s="162"/>
      <c r="E530" s="162"/>
    </row>
    <row r="531" spans="1:5" ht="14.4" customHeight="1" x14ac:dyDescent="0.3">
      <c r="A531" s="162"/>
      <c r="B531" s="162"/>
      <c r="C531" s="162"/>
      <c r="D531" s="162"/>
      <c r="E531" s="162"/>
    </row>
    <row r="532" spans="1:5" ht="14.4" customHeight="1" x14ac:dyDescent="0.3">
      <c r="A532" s="162"/>
      <c r="B532" s="162"/>
      <c r="C532" s="162"/>
      <c r="D532" s="162"/>
      <c r="E532" s="162"/>
    </row>
    <row r="533" spans="1:5" ht="14.4" customHeight="1" x14ac:dyDescent="0.3">
      <c r="A533" s="162"/>
      <c r="B533" s="162"/>
      <c r="C533" s="162"/>
      <c r="D533" s="162"/>
      <c r="E533" s="162"/>
    </row>
    <row r="534" spans="1:5" ht="14.4" customHeight="1" x14ac:dyDescent="0.3">
      <c r="A534" s="162"/>
      <c r="B534" s="162"/>
      <c r="C534" s="162"/>
      <c r="D534" s="162"/>
      <c r="E534" s="162"/>
    </row>
    <row r="535" spans="1:5" ht="14.4" customHeight="1" x14ac:dyDescent="0.3">
      <c r="A535" s="162"/>
      <c r="B535" s="162"/>
      <c r="C535" s="162"/>
      <c r="D535" s="162"/>
      <c r="E535" s="162"/>
    </row>
    <row r="536" spans="1:5" ht="14.4" customHeight="1" x14ac:dyDescent="0.3">
      <c r="A536" s="162"/>
      <c r="B536" s="162"/>
      <c r="C536" s="162"/>
      <c r="D536" s="162"/>
      <c r="E536" s="162"/>
    </row>
    <row r="537" spans="1:5" ht="14.4" customHeight="1" x14ac:dyDescent="0.3">
      <c r="A537" s="162"/>
      <c r="B537" s="162"/>
      <c r="C537" s="162"/>
      <c r="D537" s="162"/>
      <c r="E537" s="162"/>
    </row>
    <row r="538" spans="1:5" ht="14.4" customHeight="1" x14ac:dyDescent="0.3">
      <c r="A538" s="162"/>
      <c r="B538" s="162"/>
      <c r="C538" s="162"/>
      <c r="D538" s="162"/>
      <c r="E538" s="162"/>
    </row>
    <row r="539" spans="1:5" ht="14.4" customHeight="1" x14ac:dyDescent="0.3">
      <c r="A539" s="162"/>
      <c r="B539" s="162"/>
      <c r="C539" s="162"/>
      <c r="D539" s="162"/>
      <c r="E539" s="162"/>
    </row>
    <row r="540" spans="1:5" ht="14.4" customHeight="1" x14ac:dyDescent="0.3">
      <c r="A540" s="162"/>
      <c r="B540" s="162"/>
      <c r="C540" s="162"/>
      <c r="D540" s="162"/>
      <c r="E540" s="162"/>
    </row>
    <row r="541" spans="1:5" ht="14.4" customHeight="1" x14ac:dyDescent="0.3">
      <c r="A541" s="162"/>
      <c r="B541" s="162"/>
      <c r="C541" s="162"/>
      <c r="D541" s="162"/>
      <c r="E541" s="162"/>
    </row>
    <row r="542" spans="1:5" ht="14.4" customHeight="1" x14ac:dyDescent="0.3">
      <c r="A542" s="162"/>
      <c r="B542" s="162"/>
      <c r="C542" s="162"/>
      <c r="D542" s="162"/>
      <c r="E542" s="162"/>
    </row>
    <row r="543" spans="1:5" ht="14.4" customHeight="1" x14ac:dyDescent="0.3">
      <c r="A543" s="162"/>
      <c r="B543" s="162"/>
      <c r="C543" s="162"/>
      <c r="D543" s="162"/>
      <c r="E543" s="162"/>
    </row>
    <row r="544" spans="1:5" ht="14.4" customHeight="1" x14ac:dyDescent="0.3">
      <c r="A544" s="162"/>
      <c r="B544" s="162"/>
      <c r="C544" s="162"/>
      <c r="D544" s="162"/>
      <c r="E544" s="162"/>
    </row>
    <row r="545" spans="1:5" ht="14.4" customHeight="1" x14ac:dyDescent="0.3">
      <c r="A545" s="162"/>
      <c r="B545" s="162"/>
      <c r="C545" s="162"/>
      <c r="D545" s="162"/>
      <c r="E545" s="162"/>
    </row>
    <row r="546" spans="1:5" ht="14.4" customHeight="1" x14ac:dyDescent="0.3">
      <c r="A546" s="162"/>
      <c r="B546" s="162"/>
      <c r="C546" s="162"/>
      <c r="D546" s="162"/>
      <c r="E546" s="162"/>
    </row>
    <row r="547" spans="1:5" ht="14.4" customHeight="1" x14ac:dyDescent="0.3">
      <c r="A547" s="162"/>
      <c r="B547" s="162"/>
      <c r="C547" s="162"/>
      <c r="D547" s="162"/>
      <c r="E547" s="162"/>
    </row>
    <row r="548" spans="1:5" ht="14.4" customHeight="1" x14ac:dyDescent="0.3">
      <c r="A548" s="162"/>
      <c r="B548" s="162"/>
      <c r="C548" s="162"/>
      <c r="D548" s="162"/>
      <c r="E548" s="162"/>
    </row>
    <row r="549" spans="1:5" ht="14.4" customHeight="1" x14ac:dyDescent="0.3">
      <c r="A549" s="162"/>
      <c r="B549" s="162"/>
      <c r="C549" s="162"/>
      <c r="D549" s="162"/>
      <c r="E549" s="162"/>
    </row>
    <row r="550" spans="1:5" ht="14.4" customHeight="1" x14ac:dyDescent="0.3">
      <c r="A550" s="162"/>
      <c r="B550" s="162"/>
      <c r="C550" s="162"/>
      <c r="D550" s="162"/>
      <c r="E550" s="162"/>
    </row>
    <row r="551" spans="1:5" ht="14.4" customHeight="1" x14ac:dyDescent="0.3">
      <c r="A551" s="162"/>
      <c r="B551" s="162"/>
      <c r="C551" s="162"/>
      <c r="D551" s="162"/>
      <c r="E551" s="162"/>
    </row>
    <row r="552" spans="1:5" ht="14.4" customHeight="1" x14ac:dyDescent="0.3">
      <c r="A552" s="162"/>
      <c r="B552" s="162"/>
      <c r="C552" s="162"/>
      <c r="D552" s="162"/>
      <c r="E552" s="162"/>
    </row>
    <row r="553" spans="1:5" ht="14.4" customHeight="1" x14ac:dyDescent="0.3">
      <c r="A553" s="162"/>
      <c r="B553" s="162"/>
      <c r="C553" s="162"/>
      <c r="D553" s="162"/>
      <c r="E553" s="162"/>
    </row>
    <row r="554" spans="1:5" ht="14.4" customHeight="1" x14ac:dyDescent="0.3">
      <c r="A554" s="162"/>
      <c r="B554" s="162"/>
      <c r="C554" s="162"/>
      <c r="D554" s="162"/>
      <c r="E554" s="162"/>
    </row>
    <row r="555" spans="1:5" ht="14.4" customHeight="1" x14ac:dyDescent="0.3">
      <c r="A555" s="162"/>
      <c r="B555" s="162"/>
      <c r="C555" s="162"/>
      <c r="D555" s="162"/>
      <c r="E555" s="162"/>
    </row>
    <row r="556" spans="1:5" ht="14.4" customHeight="1" x14ac:dyDescent="0.3">
      <c r="A556" s="162"/>
      <c r="B556" s="162"/>
      <c r="C556" s="162"/>
      <c r="D556" s="162"/>
      <c r="E556" s="162"/>
    </row>
    <row r="557" spans="1:5" ht="14.4" customHeight="1" x14ac:dyDescent="0.3">
      <c r="A557" s="162"/>
      <c r="B557" s="162"/>
      <c r="C557" s="162"/>
      <c r="D557" s="162"/>
      <c r="E557" s="162"/>
    </row>
    <row r="558" spans="1:5" ht="14.4" customHeight="1" x14ac:dyDescent="0.3">
      <c r="A558" s="162"/>
      <c r="B558" s="162"/>
      <c r="C558" s="162"/>
      <c r="D558" s="162"/>
      <c r="E558" s="162"/>
    </row>
    <row r="559" spans="1:5" ht="14.4" customHeight="1" x14ac:dyDescent="0.3">
      <c r="A559" s="162"/>
      <c r="B559" s="162"/>
      <c r="C559" s="162"/>
      <c r="D559" s="162"/>
      <c r="E559" s="162"/>
    </row>
    <row r="560" spans="1:5" ht="14.4" customHeight="1" x14ac:dyDescent="0.3">
      <c r="A560" s="162"/>
      <c r="B560" s="162"/>
      <c r="C560" s="162"/>
      <c r="D560" s="162"/>
      <c r="E560" s="162"/>
    </row>
    <row r="561" spans="1:5" ht="14.4" customHeight="1" x14ac:dyDescent="0.3">
      <c r="A561" s="162"/>
      <c r="B561" s="162"/>
      <c r="C561" s="162"/>
      <c r="D561" s="162"/>
      <c r="E561" s="162"/>
    </row>
    <row r="562" spans="1:5" ht="14.4" customHeight="1" x14ac:dyDescent="0.3">
      <c r="A562" s="162"/>
      <c r="B562" s="162"/>
      <c r="C562" s="162"/>
      <c r="D562" s="162"/>
      <c r="E562" s="162"/>
    </row>
    <row r="563" spans="1:5" ht="14.4" customHeight="1" x14ac:dyDescent="0.3">
      <c r="A563" s="162"/>
      <c r="B563" s="162"/>
      <c r="C563" s="162"/>
      <c r="D563" s="162"/>
      <c r="E563" s="162"/>
    </row>
    <row r="564" spans="1:5" ht="14.4" customHeight="1" x14ac:dyDescent="0.3">
      <c r="A564" s="162"/>
      <c r="B564" s="162"/>
      <c r="C564" s="162"/>
      <c r="D564" s="162"/>
      <c r="E564" s="162"/>
    </row>
    <row r="565" spans="1:5" ht="14.4" customHeight="1" x14ac:dyDescent="0.3">
      <c r="A565" s="162"/>
      <c r="B565" s="162"/>
      <c r="C565" s="162"/>
      <c r="D565" s="162"/>
      <c r="E565" s="162"/>
    </row>
    <row r="566" spans="1:5" ht="14.4" customHeight="1" x14ac:dyDescent="0.3">
      <c r="A566" s="162"/>
      <c r="B566" s="162"/>
      <c r="C566" s="162"/>
      <c r="D566" s="162"/>
      <c r="E566" s="162"/>
    </row>
    <row r="567" spans="1:5" ht="14.4" customHeight="1" x14ac:dyDescent="0.3">
      <c r="A567" s="162"/>
      <c r="B567" s="162"/>
      <c r="C567" s="162"/>
      <c r="D567" s="162"/>
      <c r="E567" s="162"/>
    </row>
    <row r="568" spans="1:5" ht="14.4" customHeight="1" x14ac:dyDescent="0.3">
      <c r="A568" s="162"/>
      <c r="B568" s="162"/>
      <c r="C568" s="162"/>
      <c r="D568" s="162"/>
      <c r="E568" s="162"/>
    </row>
    <row r="569" spans="1:5" ht="14.4" customHeight="1" x14ac:dyDescent="0.3">
      <c r="A569" s="162"/>
      <c r="B569" s="162"/>
      <c r="C569" s="162"/>
      <c r="D569" s="162"/>
      <c r="E569" s="162"/>
    </row>
    <row r="570" spans="1:5" ht="14.4" customHeight="1" x14ac:dyDescent="0.3">
      <c r="A570" s="162"/>
      <c r="B570" s="162"/>
      <c r="C570" s="162"/>
      <c r="D570" s="162"/>
      <c r="E570" s="162"/>
    </row>
    <row r="571" spans="1:5" ht="14.4" customHeight="1" x14ac:dyDescent="0.3">
      <c r="A571" s="162"/>
      <c r="B571" s="162"/>
      <c r="C571" s="162"/>
      <c r="D571" s="162"/>
      <c r="E571" s="162"/>
    </row>
    <row r="572" spans="1:5" ht="14.4" customHeight="1" x14ac:dyDescent="0.3">
      <c r="A572" s="162"/>
      <c r="B572" s="162"/>
      <c r="C572" s="162"/>
      <c r="D572" s="162"/>
      <c r="E572" s="162"/>
    </row>
    <row r="573" spans="1:5" ht="14.4" customHeight="1" x14ac:dyDescent="0.3">
      <c r="A573" s="162"/>
      <c r="B573" s="162"/>
      <c r="C573" s="162"/>
      <c r="D573" s="162"/>
      <c r="E573" s="162"/>
    </row>
    <row r="574" spans="1:5" ht="14.4" customHeight="1" x14ac:dyDescent="0.3">
      <c r="A574" s="162"/>
      <c r="B574" s="162"/>
      <c r="C574" s="162"/>
      <c r="D574" s="162"/>
      <c r="E574" s="162"/>
    </row>
    <row r="575" spans="1:5" ht="14.4" customHeight="1" x14ac:dyDescent="0.3">
      <c r="A575" s="162"/>
      <c r="B575" s="162"/>
      <c r="C575" s="162"/>
      <c r="D575" s="162"/>
      <c r="E575" s="162"/>
    </row>
    <row r="576" spans="1:5" ht="14.4" customHeight="1" x14ac:dyDescent="0.3">
      <c r="A576" s="162"/>
      <c r="B576" s="162"/>
      <c r="C576" s="162"/>
      <c r="D576" s="162"/>
      <c r="E576" s="162"/>
    </row>
    <row r="577" spans="1:5" ht="14.4" customHeight="1" x14ac:dyDescent="0.3">
      <c r="A577" s="162"/>
      <c r="B577" s="162"/>
      <c r="C577" s="162"/>
      <c r="D577" s="162"/>
      <c r="E577" s="162"/>
    </row>
    <row r="578" spans="1:5" ht="14.4" customHeight="1" x14ac:dyDescent="0.3">
      <c r="A578" s="162"/>
      <c r="B578" s="162"/>
      <c r="C578" s="162"/>
      <c r="D578" s="162"/>
      <c r="E578" s="162"/>
    </row>
    <row r="579" spans="1:5" ht="14.4" customHeight="1" x14ac:dyDescent="0.3">
      <c r="A579" s="162"/>
      <c r="B579" s="162"/>
      <c r="C579" s="162"/>
      <c r="D579" s="162"/>
      <c r="E579" s="162"/>
    </row>
    <row r="580" spans="1:5" ht="14.4" customHeight="1" x14ac:dyDescent="0.3">
      <c r="A580" s="162"/>
      <c r="B580" s="162"/>
      <c r="C580" s="162"/>
      <c r="D580" s="162"/>
      <c r="E580" s="162"/>
    </row>
    <row r="581" spans="1:5" ht="14.4" customHeight="1" x14ac:dyDescent="0.3">
      <c r="A581" s="162"/>
      <c r="B581" s="162"/>
      <c r="C581" s="162"/>
      <c r="D581" s="162"/>
      <c r="E581" s="162"/>
    </row>
    <row r="582" spans="1:5" ht="14.4" customHeight="1" x14ac:dyDescent="0.3">
      <c r="A582" s="162"/>
      <c r="B582" s="162"/>
      <c r="C582" s="162"/>
      <c r="D582" s="162"/>
      <c r="E582" s="162"/>
    </row>
    <row r="583" spans="1:5" ht="14.4" customHeight="1" x14ac:dyDescent="0.3">
      <c r="A583" s="162"/>
      <c r="B583" s="162"/>
      <c r="C583" s="162"/>
      <c r="D583" s="162"/>
      <c r="E583" s="162"/>
    </row>
    <row r="584" spans="1:5" ht="14.4" customHeight="1" x14ac:dyDescent="0.3">
      <c r="A584" s="162"/>
      <c r="B584" s="162"/>
      <c r="C584" s="162"/>
      <c r="D584" s="162"/>
      <c r="E584" s="162"/>
    </row>
    <row r="585" spans="1:5" ht="14.4" customHeight="1" x14ac:dyDescent="0.3">
      <c r="A585" s="162"/>
      <c r="B585" s="162"/>
      <c r="C585" s="162"/>
      <c r="D585" s="162"/>
      <c r="E585" s="162"/>
    </row>
    <row r="586" spans="1:5" ht="14.4" customHeight="1" x14ac:dyDescent="0.3">
      <c r="A586" s="162"/>
      <c r="B586" s="162"/>
      <c r="C586" s="162"/>
      <c r="D586" s="162"/>
      <c r="E586" s="162"/>
    </row>
    <row r="587" spans="1:5" ht="14.4" customHeight="1" x14ac:dyDescent="0.3">
      <c r="A587" s="162"/>
      <c r="B587" s="162"/>
      <c r="C587" s="162"/>
      <c r="D587" s="162"/>
      <c r="E587" s="162"/>
    </row>
    <row r="588" spans="1:5" ht="14.4" customHeight="1" x14ac:dyDescent="0.3">
      <c r="A588" s="162"/>
      <c r="B588" s="162"/>
      <c r="C588" s="162"/>
      <c r="D588" s="162"/>
      <c r="E588" s="162"/>
    </row>
    <row r="589" spans="1:5" ht="14.4" customHeight="1" x14ac:dyDescent="0.3">
      <c r="A589" s="162"/>
      <c r="B589" s="162"/>
      <c r="C589" s="162"/>
      <c r="D589" s="162"/>
      <c r="E589" s="162"/>
    </row>
    <row r="590" spans="1:5" ht="14.4" customHeight="1" x14ac:dyDescent="0.3">
      <c r="A590" s="162"/>
      <c r="B590" s="162"/>
      <c r="C590" s="162"/>
      <c r="D590" s="162"/>
      <c r="E590" s="162"/>
    </row>
    <row r="591" spans="1:5" ht="14.4" customHeight="1" x14ac:dyDescent="0.3">
      <c r="A591" s="162"/>
      <c r="B591" s="162"/>
      <c r="C591" s="162"/>
      <c r="D591" s="162"/>
      <c r="E591" s="162"/>
    </row>
    <row r="592" spans="1:5" ht="14.4" customHeight="1" x14ac:dyDescent="0.3">
      <c r="A592" s="162"/>
      <c r="B592" s="162"/>
      <c r="C592" s="162"/>
      <c r="D592" s="162"/>
      <c r="E592" s="162"/>
    </row>
    <row r="593" spans="1:5" ht="14.4" customHeight="1" x14ac:dyDescent="0.3">
      <c r="A593" s="162"/>
      <c r="B593" s="162"/>
      <c r="C593" s="162"/>
      <c r="D593" s="162"/>
      <c r="E593" s="162"/>
    </row>
    <row r="594" spans="1:5" ht="14.4" customHeight="1" x14ac:dyDescent="0.3">
      <c r="A594" s="162"/>
      <c r="B594" s="162"/>
      <c r="C594" s="162"/>
      <c r="D594" s="162"/>
      <c r="E594" s="162"/>
    </row>
    <row r="595" spans="1:5" ht="14.4" customHeight="1" x14ac:dyDescent="0.3">
      <c r="A595" s="162"/>
      <c r="B595" s="162"/>
      <c r="C595" s="162"/>
      <c r="D595" s="162"/>
      <c r="E595" s="162"/>
    </row>
    <row r="596" spans="1:5" ht="14.4" customHeight="1" x14ac:dyDescent="0.3">
      <c r="A596" s="162"/>
      <c r="B596" s="162"/>
      <c r="C596" s="162"/>
      <c r="D596" s="162"/>
      <c r="E596" s="162"/>
    </row>
    <row r="597" spans="1:5" ht="14.4" customHeight="1" x14ac:dyDescent="0.3">
      <c r="A597" s="162"/>
      <c r="B597" s="162"/>
      <c r="C597" s="162"/>
      <c r="D597" s="162"/>
      <c r="E597" s="162"/>
    </row>
    <row r="598" spans="1:5" ht="14.4" customHeight="1" x14ac:dyDescent="0.3">
      <c r="A598" s="162"/>
      <c r="B598" s="162"/>
      <c r="C598" s="162"/>
      <c r="D598" s="162"/>
      <c r="E598" s="162"/>
    </row>
    <row r="599" spans="1:5" ht="14.4" customHeight="1" x14ac:dyDescent="0.3">
      <c r="A599" s="162"/>
      <c r="B599" s="162"/>
      <c r="C599" s="162"/>
      <c r="D599" s="162"/>
      <c r="E599" s="162"/>
    </row>
    <row r="600" spans="1:5" ht="14.4" customHeight="1" x14ac:dyDescent="0.3">
      <c r="A600" s="162"/>
      <c r="B600" s="162"/>
      <c r="C600" s="162"/>
      <c r="D600" s="162"/>
      <c r="E600" s="162"/>
    </row>
    <row r="601" spans="1:5" ht="14.4" customHeight="1" x14ac:dyDescent="0.3">
      <c r="A601" s="162"/>
      <c r="B601" s="162"/>
      <c r="C601" s="162"/>
      <c r="D601" s="162"/>
      <c r="E601" s="162"/>
    </row>
    <row r="602" spans="1:5" ht="14.4" customHeight="1" x14ac:dyDescent="0.3">
      <c r="A602" s="162"/>
      <c r="B602" s="162"/>
      <c r="C602" s="162"/>
      <c r="D602" s="162"/>
      <c r="E602" s="162"/>
    </row>
    <row r="603" spans="1:5" ht="14.4" customHeight="1" x14ac:dyDescent="0.3">
      <c r="A603" s="162"/>
      <c r="B603" s="162"/>
      <c r="C603" s="162"/>
      <c r="D603" s="162"/>
      <c r="E603" s="162"/>
    </row>
    <row r="604" spans="1:5" ht="14.4" customHeight="1" x14ac:dyDescent="0.3">
      <c r="A604" s="162"/>
      <c r="B604" s="162"/>
      <c r="C604" s="162"/>
      <c r="D604" s="162"/>
      <c r="E604" s="162"/>
    </row>
    <row r="605" spans="1:5" ht="14.4" customHeight="1" x14ac:dyDescent="0.3">
      <c r="A605" s="162"/>
      <c r="B605" s="162"/>
      <c r="C605" s="162"/>
      <c r="D605" s="162"/>
      <c r="E605" s="162"/>
    </row>
    <row r="606" spans="1:5" ht="14.4" customHeight="1" x14ac:dyDescent="0.3">
      <c r="A606" s="162"/>
      <c r="B606" s="162"/>
      <c r="C606" s="162"/>
      <c r="D606" s="162"/>
      <c r="E606" s="162"/>
    </row>
    <row r="607" spans="1:5" ht="14.4" customHeight="1" x14ac:dyDescent="0.3">
      <c r="A607" s="162"/>
      <c r="B607" s="162"/>
      <c r="C607" s="162"/>
      <c r="D607" s="162"/>
      <c r="E607" s="162"/>
    </row>
    <row r="608" spans="1:5" ht="14.4" customHeight="1" x14ac:dyDescent="0.3">
      <c r="A608" s="162"/>
      <c r="B608" s="162"/>
      <c r="C608" s="162"/>
      <c r="D608" s="162"/>
      <c r="E608" s="162"/>
    </row>
    <row r="609" spans="1:5" ht="14.4" customHeight="1" x14ac:dyDescent="0.3">
      <c r="A609" s="162"/>
      <c r="B609" s="162"/>
      <c r="C609" s="162"/>
      <c r="D609" s="162"/>
      <c r="E609" s="162"/>
    </row>
    <row r="610" spans="1:5" ht="14.4" customHeight="1" x14ac:dyDescent="0.3">
      <c r="A610" s="162"/>
      <c r="B610" s="162"/>
      <c r="C610" s="162"/>
      <c r="D610" s="162"/>
      <c r="E610" s="162"/>
    </row>
    <row r="611" spans="1:5" ht="14.4" customHeight="1" x14ac:dyDescent="0.3">
      <c r="A611" s="162"/>
      <c r="B611" s="162"/>
      <c r="C611" s="162"/>
      <c r="D611" s="162"/>
      <c r="E611" s="162"/>
    </row>
    <row r="612" spans="1:5" ht="14.4" customHeight="1" x14ac:dyDescent="0.3">
      <c r="A612" s="162"/>
      <c r="B612" s="162"/>
      <c r="C612" s="162"/>
      <c r="D612" s="162"/>
      <c r="E612" s="162"/>
    </row>
    <row r="613" spans="1:5" ht="14.4" customHeight="1" x14ac:dyDescent="0.3">
      <c r="A613" s="162"/>
      <c r="B613" s="162"/>
      <c r="C613" s="162"/>
      <c r="D613" s="162"/>
      <c r="E613" s="162"/>
    </row>
    <row r="614" spans="1:5" ht="14.4" customHeight="1" x14ac:dyDescent="0.3">
      <c r="A614" s="162"/>
      <c r="B614" s="162"/>
      <c r="C614" s="162"/>
      <c r="D614" s="162"/>
      <c r="E614" s="162"/>
    </row>
    <row r="615" spans="1:5" ht="14.4" customHeight="1" x14ac:dyDescent="0.3">
      <c r="A615" s="162"/>
      <c r="B615" s="162"/>
      <c r="C615" s="162"/>
      <c r="D615" s="162"/>
      <c r="E615" s="162"/>
    </row>
    <row r="616" spans="1:5" ht="14.4" customHeight="1" x14ac:dyDescent="0.3">
      <c r="A616" s="162"/>
      <c r="B616" s="162"/>
      <c r="C616" s="162"/>
      <c r="D616" s="162"/>
      <c r="E616" s="162"/>
    </row>
    <row r="617" spans="1:5" ht="14.4" customHeight="1" x14ac:dyDescent="0.3">
      <c r="A617" s="162"/>
      <c r="B617" s="162"/>
      <c r="C617" s="162"/>
      <c r="D617" s="162"/>
      <c r="E617" s="162"/>
    </row>
    <row r="618" spans="1:5" ht="14.4" customHeight="1" x14ac:dyDescent="0.3">
      <c r="A618" s="162"/>
      <c r="B618" s="162"/>
      <c r="C618" s="162"/>
      <c r="D618" s="162"/>
      <c r="E618" s="162"/>
    </row>
    <row r="619" spans="1:5" ht="14.4" customHeight="1" x14ac:dyDescent="0.3">
      <c r="A619" s="162"/>
      <c r="B619" s="162"/>
      <c r="C619" s="162"/>
      <c r="D619" s="162"/>
      <c r="E619" s="162"/>
    </row>
    <row r="620" spans="1:5" ht="14.4" customHeight="1" x14ac:dyDescent="0.3">
      <c r="A620" s="162"/>
      <c r="B620" s="162"/>
      <c r="C620" s="162"/>
      <c r="D620" s="162"/>
      <c r="E620" s="162"/>
    </row>
    <row r="621" spans="1:5" ht="14.4" customHeight="1" x14ac:dyDescent="0.3">
      <c r="A621" s="162"/>
      <c r="B621" s="162"/>
      <c r="C621" s="162"/>
      <c r="D621" s="162"/>
      <c r="E621" s="162"/>
    </row>
    <row r="622" spans="1:5" ht="14.4" customHeight="1" x14ac:dyDescent="0.3">
      <c r="A622" s="162"/>
      <c r="B622" s="162"/>
      <c r="C622" s="162"/>
      <c r="D622" s="162"/>
      <c r="E622" s="162"/>
    </row>
    <row r="623" spans="1:5" ht="14.4" customHeight="1" x14ac:dyDescent="0.3">
      <c r="A623" s="162"/>
      <c r="B623" s="162"/>
      <c r="C623" s="162"/>
      <c r="D623" s="162"/>
      <c r="E623" s="162"/>
    </row>
    <row r="624" spans="1:5" ht="14.4" customHeight="1" x14ac:dyDescent="0.3">
      <c r="A624" s="162"/>
      <c r="B624" s="162"/>
      <c r="C624" s="162"/>
      <c r="D624" s="162"/>
      <c r="E624" s="162"/>
    </row>
    <row r="625" spans="1:5" ht="14.4" customHeight="1" x14ac:dyDescent="0.3">
      <c r="A625" s="162"/>
      <c r="B625" s="162"/>
      <c r="C625" s="162"/>
      <c r="D625" s="162"/>
      <c r="E625" s="162"/>
    </row>
    <row r="626" spans="1:5" ht="14.4" customHeight="1" x14ac:dyDescent="0.3">
      <c r="A626" s="162"/>
      <c r="B626" s="162"/>
      <c r="C626" s="162"/>
      <c r="D626" s="162"/>
      <c r="E626" s="162"/>
    </row>
    <row r="627" spans="1:5" ht="14.4" customHeight="1" x14ac:dyDescent="0.3">
      <c r="A627" s="162"/>
      <c r="B627" s="162"/>
      <c r="C627" s="162"/>
      <c r="D627" s="162"/>
      <c r="E627" s="162"/>
    </row>
    <row r="628" spans="1:5" ht="14.4" customHeight="1" x14ac:dyDescent="0.3">
      <c r="A628" s="162"/>
      <c r="B628" s="162"/>
      <c r="C628" s="162"/>
      <c r="D628" s="162"/>
      <c r="E628" s="162"/>
    </row>
    <row r="629" spans="1:5" ht="14.4" customHeight="1" x14ac:dyDescent="0.3">
      <c r="A629" s="162"/>
      <c r="B629" s="162"/>
      <c r="C629" s="162"/>
      <c r="D629" s="162"/>
      <c r="E629" s="162"/>
    </row>
    <row r="630" spans="1:5" ht="14.4" customHeight="1" x14ac:dyDescent="0.3">
      <c r="A630" s="162"/>
      <c r="B630" s="162"/>
      <c r="C630" s="162"/>
      <c r="D630" s="162"/>
      <c r="E630" s="162"/>
    </row>
    <row r="631" spans="1:5" ht="14.4" customHeight="1" x14ac:dyDescent="0.3">
      <c r="A631" s="162"/>
      <c r="B631" s="162"/>
      <c r="C631" s="162"/>
      <c r="D631" s="162"/>
      <c r="E631" s="162"/>
    </row>
    <row r="632" spans="1:5" ht="14.4" customHeight="1" x14ac:dyDescent="0.3">
      <c r="A632" s="162"/>
      <c r="B632" s="162"/>
      <c r="C632" s="162"/>
      <c r="D632" s="162"/>
      <c r="E632" s="162"/>
    </row>
    <row r="633" spans="1:5" ht="14.4" customHeight="1" x14ac:dyDescent="0.3">
      <c r="A633" s="162"/>
      <c r="B633" s="162"/>
      <c r="C633" s="162"/>
      <c r="D633" s="162"/>
      <c r="E633" s="162"/>
    </row>
    <row r="634" spans="1:5" ht="14.4" customHeight="1" x14ac:dyDescent="0.3">
      <c r="A634" s="162"/>
      <c r="B634" s="162"/>
      <c r="C634" s="162"/>
      <c r="D634" s="162"/>
      <c r="E634" s="162"/>
    </row>
    <row r="635" spans="1:5" ht="14.4" customHeight="1" x14ac:dyDescent="0.3">
      <c r="A635" s="162"/>
      <c r="B635" s="162"/>
      <c r="C635" s="162"/>
      <c r="D635" s="162"/>
      <c r="E635" s="162"/>
    </row>
    <row r="636" spans="1:5" ht="14.4" customHeight="1" x14ac:dyDescent="0.3">
      <c r="A636" s="162"/>
      <c r="B636" s="162"/>
      <c r="C636" s="162"/>
      <c r="D636" s="162"/>
      <c r="E636" s="162"/>
    </row>
    <row r="637" spans="1:5" ht="14.4" customHeight="1" x14ac:dyDescent="0.3">
      <c r="A637" s="162"/>
      <c r="B637" s="162"/>
      <c r="C637" s="162"/>
      <c r="D637" s="162"/>
      <c r="E637" s="162"/>
    </row>
    <row r="638" spans="1:5" ht="14.4" customHeight="1" x14ac:dyDescent="0.3">
      <c r="A638" s="162"/>
      <c r="B638" s="162"/>
      <c r="C638" s="162"/>
      <c r="D638" s="162"/>
      <c r="E638" s="162"/>
    </row>
    <row r="639" spans="1:5" ht="14.4" customHeight="1" x14ac:dyDescent="0.3">
      <c r="A639" s="162"/>
      <c r="B639" s="162"/>
      <c r="C639" s="162"/>
      <c r="D639" s="162"/>
      <c r="E639" s="162"/>
    </row>
    <row r="640" spans="1:5" ht="14.4" customHeight="1" x14ac:dyDescent="0.3">
      <c r="A640" s="162"/>
      <c r="B640" s="162"/>
      <c r="C640" s="162"/>
      <c r="D640" s="162"/>
      <c r="E640" s="162"/>
    </row>
    <row r="641" spans="1:5" ht="14.4" customHeight="1" x14ac:dyDescent="0.3">
      <c r="A641" s="162"/>
      <c r="B641" s="162"/>
      <c r="C641" s="162"/>
      <c r="D641" s="162"/>
      <c r="E641" s="162"/>
    </row>
    <row r="642" spans="1:5" ht="14.4" customHeight="1" x14ac:dyDescent="0.3">
      <c r="A642" s="162"/>
      <c r="B642" s="162"/>
      <c r="C642" s="162"/>
      <c r="D642" s="162"/>
      <c r="E642" s="162"/>
    </row>
    <row r="643" spans="1:5" ht="14.4" customHeight="1" x14ac:dyDescent="0.3">
      <c r="A643" s="162"/>
      <c r="B643" s="162"/>
      <c r="C643" s="162"/>
      <c r="D643" s="162"/>
      <c r="E643" s="162"/>
    </row>
    <row r="644" spans="1:5" ht="14.4" customHeight="1" x14ac:dyDescent="0.3">
      <c r="A644" s="162"/>
      <c r="B644" s="162"/>
      <c r="C644" s="162"/>
      <c r="D644" s="162"/>
      <c r="E644" s="162"/>
    </row>
    <row r="645" spans="1:5" ht="14.4" customHeight="1" x14ac:dyDescent="0.3">
      <c r="A645" s="162"/>
      <c r="B645" s="162"/>
      <c r="C645" s="162"/>
      <c r="D645" s="162"/>
      <c r="E645" s="162"/>
    </row>
    <row r="646" spans="1:5" ht="14.4" customHeight="1" x14ac:dyDescent="0.3">
      <c r="A646" s="162"/>
      <c r="B646" s="162"/>
      <c r="C646" s="162"/>
      <c r="D646" s="162"/>
      <c r="E646" s="162"/>
    </row>
    <row r="647" spans="1:5" ht="14.4" customHeight="1" x14ac:dyDescent="0.3">
      <c r="A647" s="162"/>
      <c r="B647" s="162"/>
      <c r="C647" s="162"/>
      <c r="D647" s="162"/>
      <c r="E647" s="162"/>
    </row>
    <row r="648" spans="1:5" ht="14.4" customHeight="1" x14ac:dyDescent="0.3">
      <c r="A648" s="162"/>
      <c r="B648" s="162"/>
      <c r="C648" s="162"/>
      <c r="D648" s="162"/>
      <c r="E648" s="162"/>
    </row>
    <row r="649" spans="1:5" ht="14.4" customHeight="1" x14ac:dyDescent="0.3">
      <c r="A649" s="162"/>
      <c r="B649" s="162"/>
      <c r="C649" s="162"/>
      <c r="D649" s="162"/>
      <c r="E649" s="162"/>
    </row>
    <row r="650" spans="1:5" ht="14.4" customHeight="1" x14ac:dyDescent="0.3">
      <c r="A650" s="162"/>
      <c r="B650" s="162"/>
      <c r="C650" s="162"/>
      <c r="D650" s="162"/>
      <c r="E650" s="162"/>
    </row>
    <row r="651" spans="1:5" ht="14.4" customHeight="1" x14ac:dyDescent="0.3">
      <c r="A651" s="162"/>
      <c r="B651" s="162"/>
      <c r="C651" s="162"/>
      <c r="D651" s="162"/>
      <c r="E651" s="162"/>
    </row>
    <row r="652" spans="1:5" ht="14.4" customHeight="1" x14ac:dyDescent="0.3">
      <c r="A652" s="162"/>
      <c r="B652" s="162"/>
      <c r="C652" s="162"/>
      <c r="D652" s="162"/>
      <c r="E652" s="162"/>
    </row>
    <row r="653" spans="1:5" ht="14.4" customHeight="1" x14ac:dyDescent="0.3">
      <c r="A653" s="162"/>
      <c r="B653" s="162"/>
      <c r="C653" s="162"/>
      <c r="D653" s="162"/>
      <c r="E653" s="162"/>
    </row>
    <row r="654" spans="1:5" ht="14.4" customHeight="1" x14ac:dyDescent="0.3">
      <c r="A654" s="162"/>
      <c r="B654" s="162"/>
      <c r="C654" s="162"/>
      <c r="D654" s="162"/>
      <c r="E654" s="162"/>
    </row>
    <row r="655" spans="1:5" ht="14.4" customHeight="1" x14ac:dyDescent="0.3">
      <c r="A655" s="162"/>
      <c r="B655" s="162"/>
      <c r="C655" s="162"/>
      <c r="D655" s="162"/>
      <c r="E655" s="162"/>
    </row>
    <row r="656" spans="1:5" ht="14.4" customHeight="1" x14ac:dyDescent="0.3">
      <c r="A656" s="162"/>
      <c r="B656" s="162"/>
      <c r="C656" s="162"/>
      <c r="D656" s="162"/>
      <c r="E656" s="162"/>
    </row>
    <row r="657" spans="1:5" ht="14.4" customHeight="1" x14ac:dyDescent="0.3">
      <c r="A657" s="162"/>
      <c r="B657" s="162"/>
      <c r="C657" s="162"/>
      <c r="D657" s="162"/>
      <c r="E657" s="162"/>
    </row>
    <row r="658" spans="1:5" ht="14.4" customHeight="1" x14ac:dyDescent="0.3">
      <c r="A658" s="162"/>
      <c r="B658" s="162"/>
      <c r="C658" s="162"/>
      <c r="D658" s="162"/>
      <c r="E658" s="162"/>
    </row>
    <row r="659" spans="1:5" ht="14.4" customHeight="1" x14ac:dyDescent="0.3">
      <c r="A659" s="162"/>
      <c r="B659" s="162"/>
      <c r="C659" s="162"/>
      <c r="D659" s="162"/>
      <c r="E659" s="162"/>
    </row>
    <row r="660" spans="1:5" ht="14.4" customHeight="1" x14ac:dyDescent="0.3">
      <c r="A660" s="162"/>
      <c r="B660" s="162"/>
      <c r="C660" s="162"/>
      <c r="D660" s="162"/>
      <c r="E660" s="162"/>
    </row>
    <row r="661" spans="1:5" ht="14.4" customHeight="1" x14ac:dyDescent="0.3">
      <c r="A661" s="162"/>
      <c r="B661" s="162"/>
      <c r="C661" s="162"/>
      <c r="D661" s="162"/>
      <c r="E661" s="162"/>
    </row>
    <row r="662" spans="1:5" ht="14.4" customHeight="1" x14ac:dyDescent="0.3">
      <c r="A662" s="162"/>
      <c r="B662" s="162"/>
      <c r="C662" s="162"/>
      <c r="D662" s="162"/>
      <c r="E662" s="162"/>
    </row>
    <row r="663" spans="1:5" ht="14.4" customHeight="1" x14ac:dyDescent="0.3">
      <c r="A663" s="162"/>
      <c r="B663" s="162"/>
      <c r="C663" s="162"/>
      <c r="D663" s="162"/>
      <c r="E663" s="162"/>
    </row>
    <row r="664" spans="1:5" ht="14.4" customHeight="1" x14ac:dyDescent="0.3">
      <c r="A664" s="162"/>
      <c r="B664" s="162"/>
      <c r="C664" s="162"/>
      <c r="D664" s="162"/>
      <c r="E664" s="162"/>
    </row>
    <row r="665" spans="1:5" ht="14.4" customHeight="1" x14ac:dyDescent="0.3">
      <c r="A665" s="162"/>
      <c r="B665" s="162"/>
      <c r="C665" s="162"/>
      <c r="D665" s="162"/>
      <c r="E665" s="162"/>
    </row>
    <row r="666" spans="1:5" ht="14.4" customHeight="1" x14ac:dyDescent="0.3">
      <c r="A666" s="162"/>
      <c r="B666" s="162"/>
      <c r="C666" s="162"/>
      <c r="D666" s="162"/>
      <c r="E666" s="162"/>
    </row>
    <row r="667" spans="1:5" ht="14.4" customHeight="1" x14ac:dyDescent="0.3">
      <c r="A667" s="162"/>
      <c r="B667" s="162"/>
      <c r="C667" s="162"/>
      <c r="D667" s="162"/>
      <c r="E667" s="162"/>
    </row>
    <row r="668" spans="1:5" ht="14.4" customHeight="1" x14ac:dyDescent="0.3">
      <c r="A668" s="162"/>
      <c r="B668" s="162"/>
      <c r="C668" s="162"/>
      <c r="D668" s="162"/>
      <c r="E668" s="162"/>
    </row>
    <row r="669" spans="1:5" ht="14.4" customHeight="1" x14ac:dyDescent="0.3">
      <c r="A669" s="162"/>
      <c r="B669" s="162"/>
      <c r="C669" s="162"/>
      <c r="D669" s="162"/>
      <c r="E669" s="162"/>
    </row>
    <row r="670" spans="1:5" ht="14.4" customHeight="1" x14ac:dyDescent="0.3">
      <c r="A670" s="162"/>
      <c r="B670" s="162"/>
      <c r="C670" s="162"/>
      <c r="D670" s="162"/>
      <c r="E670" s="162"/>
    </row>
    <row r="671" spans="1:5" ht="14.4" customHeight="1" x14ac:dyDescent="0.3">
      <c r="A671" s="162"/>
      <c r="B671" s="162"/>
      <c r="C671" s="162"/>
      <c r="D671" s="162"/>
      <c r="E671" s="162"/>
    </row>
    <row r="672" spans="1:5" ht="14.4" customHeight="1" x14ac:dyDescent="0.3">
      <c r="A672" s="162"/>
      <c r="B672" s="162"/>
      <c r="C672" s="162"/>
      <c r="D672" s="162"/>
      <c r="E672" s="162"/>
    </row>
    <row r="673" spans="1:5" ht="14.4" customHeight="1" x14ac:dyDescent="0.3">
      <c r="A673" s="162"/>
      <c r="B673" s="162"/>
      <c r="C673" s="162"/>
      <c r="D673" s="162"/>
      <c r="E673" s="162"/>
    </row>
    <row r="674" spans="1:5" ht="14.4" customHeight="1" x14ac:dyDescent="0.3">
      <c r="A674" s="162"/>
      <c r="B674" s="162"/>
      <c r="C674" s="162"/>
      <c r="D674" s="162"/>
      <c r="E674" s="162"/>
    </row>
    <row r="675" spans="1:5" ht="14.4" customHeight="1" x14ac:dyDescent="0.3">
      <c r="A675" s="162"/>
      <c r="B675" s="162"/>
      <c r="C675" s="162"/>
      <c r="D675" s="162"/>
      <c r="E675" s="162"/>
    </row>
    <row r="676" spans="1:5" ht="14.4" customHeight="1" x14ac:dyDescent="0.3">
      <c r="A676" s="162"/>
      <c r="B676" s="162"/>
      <c r="C676" s="162"/>
      <c r="D676" s="162"/>
      <c r="E676" s="162"/>
    </row>
    <row r="677" spans="1:5" ht="14.4" customHeight="1" x14ac:dyDescent="0.3">
      <c r="A677" s="162"/>
      <c r="B677" s="162"/>
      <c r="C677" s="162"/>
      <c r="D677" s="162"/>
      <c r="E677" s="162"/>
    </row>
    <row r="678" spans="1:5" ht="14.4" customHeight="1" x14ac:dyDescent="0.3">
      <c r="A678" s="162"/>
      <c r="B678" s="162"/>
      <c r="C678" s="162"/>
      <c r="D678" s="162"/>
      <c r="E678" s="162"/>
    </row>
    <row r="679" spans="1:5" ht="14.4" customHeight="1" x14ac:dyDescent="0.3">
      <c r="A679" s="162"/>
      <c r="B679" s="162"/>
      <c r="C679" s="162"/>
      <c r="D679" s="162"/>
      <c r="E679" s="162"/>
    </row>
    <row r="680" spans="1:5" ht="14.4" customHeight="1" x14ac:dyDescent="0.3">
      <c r="A680" s="162"/>
      <c r="B680" s="162"/>
      <c r="C680" s="162"/>
      <c r="D680" s="162"/>
      <c r="E680" s="162"/>
    </row>
    <row r="681" spans="1:5" ht="14.4" customHeight="1" x14ac:dyDescent="0.3">
      <c r="A681" s="162"/>
      <c r="B681" s="162"/>
      <c r="C681" s="162"/>
      <c r="D681" s="162"/>
      <c r="E681" s="162"/>
    </row>
    <row r="682" spans="1:5" ht="14.4" customHeight="1" x14ac:dyDescent="0.3">
      <c r="A682" s="162"/>
      <c r="B682" s="162"/>
      <c r="C682" s="162"/>
      <c r="D682" s="162"/>
      <c r="E682" s="162"/>
    </row>
    <row r="683" spans="1:5" ht="14.4" customHeight="1" x14ac:dyDescent="0.3">
      <c r="A683" s="162"/>
      <c r="B683" s="162"/>
      <c r="C683" s="162"/>
      <c r="D683" s="162"/>
      <c r="E683" s="162"/>
    </row>
    <row r="684" spans="1:5" ht="14.4" customHeight="1" x14ac:dyDescent="0.3">
      <c r="A684" s="162"/>
      <c r="B684" s="162"/>
      <c r="C684" s="162"/>
      <c r="D684" s="162"/>
      <c r="E684" s="162"/>
    </row>
    <row r="685" spans="1:5" ht="14.4" customHeight="1" x14ac:dyDescent="0.3">
      <c r="A685" s="162"/>
      <c r="B685" s="162"/>
      <c r="C685" s="162"/>
      <c r="D685" s="162"/>
      <c r="E685" s="162"/>
    </row>
    <row r="686" spans="1:5" ht="14.4" customHeight="1" x14ac:dyDescent="0.3">
      <c r="A686" s="162"/>
      <c r="B686" s="162"/>
      <c r="C686" s="162"/>
      <c r="D686" s="162"/>
      <c r="E686" s="162"/>
    </row>
    <row r="687" spans="1:5" ht="14.4" customHeight="1" x14ac:dyDescent="0.3">
      <c r="A687" s="162"/>
      <c r="B687" s="162"/>
      <c r="C687" s="162"/>
      <c r="D687" s="162"/>
      <c r="E687" s="162"/>
    </row>
    <row r="688" spans="1:5" ht="14.4" customHeight="1" x14ac:dyDescent="0.3">
      <c r="A688" s="162"/>
      <c r="B688" s="162"/>
      <c r="C688" s="162"/>
      <c r="D688" s="162"/>
      <c r="E688" s="162"/>
    </row>
    <row r="689" spans="1:5" ht="14.4" customHeight="1" x14ac:dyDescent="0.3">
      <c r="A689" s="162"/>
      <c r="B689" s="162"/>
      <c r="C689" s="162"/>
      <c r="D689" s="162"/>
      <c r="E689" s="162"/>
    </row>
    <row r="690" spans="1:5" ht="14.4" customHeight="1" x14ac:dyDescent="0.3">
      <c r="A690" s="162"/>
      <c r="B690" s="162"/>
      <c r="C690" s="162"/>
      <c r="D690" s="162"/>
      <c r="E690" s="162"/>
    </row>
    <row r="691" spans="1:5" ht="14.4" customHeight="1" x14ac:dyDescent="0.3">
      <c r="A691" s="162"/>
      <c r="B691" s="162"/>
      <c r="C691" s="162"/>
      <c r="D691" s="162"/>
      <c r="E691" s="162"/>
    </row>
    <row r="692" spans="1:5" ht="14.4" customHeight="1" x14ac:dyDescent="0.3">
      <c r="A692" s="162"/>
      <c r="B692" s="162"/>
      <c r="C692" s="162"/>
      <c r="D692" s="162"/>
      <c r="E692" s="162"/>
    </row>
    <row r="693" spans="1:5" ht="14.4" customHeight="1" x14ac:dyDescent="0.3">
      <c r="A693" s="162"/>
      <c r="B693" s="162"/>
      <c r="C693" s="162"/>
      <c r="D693" s="162"/>
      <c r="E693" s="162"/>
    </row>
    <row r="694" spans="1:5" ht="14.4" customHeight="1" x14ac:dyDescent="0.3">
      <c r="A694" s="162"/>
      <c r="B694" s="162"/>
      <c r="C694" s="162"/>
      <c r="D694" s="162"/>
      <c r="E694" s="162"/>
    </row>
    <row r="695" spans="1:5" ht="14.4" customHeight="1" x14ac:dyDescent="0.3">
      <c r="A695" s="162"/>
      <c r="B695" s="162"/>
      <c r="C695" s="162"/>
      <c r="D695" s="162"/>
      <c r="E695" s="162"/>
    </row>
    <row r="696" spans="1:5" ht="14.4" customHeight="1" x14ac:dyDescent="0.3">
      <c r="A696" s="162"/>
      <c r="B696" s="162"/>
      <c r="C696" s="162"/>
      <c r="D696" s="162"/>
      <c r="E696" s="162"/>
    </row>
    <row r="697" spans="1:5" ht="14.4" customHeight="1" x14ac:dyDescent="0.3">
      <c r="A697" s="162"/>
      <c r="B697" s="162"/>
      <c r="C697" s="162"/>
      <c r="D697" s="162"/>
      <c r="E697" s="162"/>
    </row>
    <row r="698" spans="1:5" ht="14.4" customHeight="1" x14ac:dyDescent="0.3">
      <c r="A698" s="162"/>
      <c r="B698" s="162"/>
      <c r="C698" s="162"/>
      <c r="D698" s="162"/>
      <c r="E698" s="162"/>
    </row>
    <row r="699" spans="1:5" ht="14.4" customHeight="1" x14ac:dyDescent="0.3">
      <c r="A699" s="162"/>
      <c r="B699" s="162"/>
      <c r="C699" s="162"/>
      <c r="D699" s="162"/>
      <c r="E699" s="162"/>
    </row>
    <row r="700" spans="1:5" ht="14.4" customHeight="1" x14ac:dyDescent="0.3">
      <c r="A700" s="162"/>
      <c r="B700" s="162"/>
      <c r="C700" s="162"/>
      <c r="D700" s="162"/>
      <c r="E700" s="162"/>
    </row>
    <row r="701" spans="1:5" ht="14.4" customHeight="1" x14ac:dyDescent="0.3">
      <c r="A701" s="162"/>
      <c r="B701" s="162"/>
      <c r="C701" s="162"/>
      <c r="D701" s="162"/>
      <c r="E701" s="162"/>
    </row>
    <row r="702" spans="1:5" ht="14.4" customHeight="1" x14ac:dyDescent="0.3">
      <c r="A702" s="162"/>
      <c r="B702" s="162"/>
      <c r="C702" s="162"/>
      <c r="D702" s="162"/>
      <c r="E702" s="162"/>
    </row>
    <row r="703" spans="1:5" ht="14.4" customHeight="1" x14ac:dyDescent="0.3">
      <c r="A703" s="162"/>
      <c r="B703" s="162"/>
      <c r="C703" s="162"/>
      <c r="D703" s="162"/>
      <c r="E703" s="162"/>
    </row>
    <row r="704" spans="1:5" ht="14.4" customHeight="1" x14ac:dyDescent="0.3">
      <c r="A704" s="162"/>
      <c r="B704" s="162"/>
      <c r="C704" s="162"/>
      <c r="D704" s="162"/>
      <c r="E704" s="162"/>
    </row>
    <row r="705" spans="1:5" ht="14.4" customHeight="1" x14ac:dyDescent="0.3">
      <c r="A705" s="162"/>
      <c r="B705" s="162"/>
      <c r="C705" s="162"/>
      <c r="D705" s="162"/>
      <c r="E705" s="162"/>
    </row>
    <row r="706" spans="1:5" ht="14.4" customHeight="1" x14ac:dyDescent="0.3">
      <c r="A706" s="162"/>
      <c r="B706" s="162"/>
      <c r="C706" s="162"/>
      <c r="D706" s="162"/>
      <c r="E706" s="162"/>
    </row>
    <row r="707" spans="1:5" ht="14.4" customHeight="1" x14ac:dyDescent="0.3">
      <c r="A707" s="162"/>
      <c r="B707" s="162"/>
      <c r="C707" s="162"/>
      <c r="D707" s="162"/>
      <c r="E707" s="162"/>
    </row>
    <row r="708" spans="1:5" ht="14.4" customHeight="1" x14ac:dyDescent="0.3">
      <c r="A708" s="162"/>
      <c r="B708" s="162"/>
      <c r="C708" s="162"/>
      <c r="D708" s="162"/>
      <c r="E708" s="162"/>
    </row>
    <row r="709" spans="1:5" ht="14.4" customHeight="1" x14ac:dyDescent="0.3">
      <c r="A709" s="162"/>
      <c r="B709" s="162"/>
      <c r="C709" s="162"/>
      <c r="D709" s="162"/>
      <c r="E709" s="162"/>
    </row>
    <row r="710" spans="1:5" ht="14.4" customHeight="1" x14ac:dyDescent="0.3">
      <c r="A710" s="162"/>
      <c r="B710" s="162"/>
      <c r="C710" s="162"/>
      <c r="D710" s="162"/>
      <c r="E710" s="162"/>
    </row>
    <row r="711" spans="1:5" ht="14.4" customHeight="1" x14ac:dyDescent="0.3">
      <c r="A711" s="162"/>
      <c r="B711" s="162"/>
      <c r="C711" s="162"/>
      <c r="D711" s="162"/>
      <c r="E711" s="162"/>
    </row>
    <row r="712" spans="1:5" ht="14.4" customHeight="1" x14ac:dyDescent="0.3">
      <c r="A712" s="162"/>
      <c r="B712" s="162"/>
      <c r="C712" s="162"/>
      <c r="D712" s="162"/>
      <c r="E712" s="162"/>
    </row>
    <row r="713" spans="1:5" ht="14.4" customHeight="1" x14ac:dyDescent="0.3">
      <c r="A713" s="162"/>
      <c r="B713" s="162"/>
      <c r="C713" s="162"/>
      <c r="D713" s="162"/>
      <c r="E713" s="162"/>
    </row>
    <row r="714" spans="1:5" ht="14.4" customHeight="1" x14ac:dyDescent="0.3">
      <c r="A714" s="162"/>
      <c r="B714" s="162"/>
      <c r="C714" s="162"/>
      <c r="D714" s="162"/>
      <c r="E714" s="162"/>
    </row>
    <row r="715" spans="1:5" ht="14.4" customHeight="1" x14ac:dyDescent="0.3">
      <c r="A715" s="162"/>
      <c r="B715" s="162"/>
      <c r="C715" s="162"/>
      <c r="D715" s="162"/>
      <c r="E715" s="162"/>
    </row>
    <row r="716" spans="1:5" ht="14.4" customHeight="1" x14ac:dyDescent="0.3">
      <c r="A716" s="162"/>
      <c r="B716" s="162"/>
      <c r="C716" s="162"/>
      <c r="D716" s="162"/>
      <c r="E716" s="162"/>
    </row>
    <row r="717" spans="1:5" ht="14.4" customHeight="1" x14ac:dyDescent="0.3">
      <c r="A717" s="162"/>
      <c r="B717" s="162"/>
      <c r="C717" s="162"/>
      <c r="D717" s="162"/>
      <c r="E717" s="162"/>
    </row>
    <row r="718" spans="1:5" ht="14.4" customHeight="1" x14ac:dyDescent="0.3">
      <c r="A718" s="162"/>
      <c r="B718" s="162"/>
      <c r="C718" s="162"/>
      <c r="D718" s="162"/>
      <c r="E718" s="162"/>
    </row>
    <row r="719" spans="1:5" ht="14.4" customHeight="1" x14ac:dyDescent="0.3">
      <c r="A719" s="162"/>
      <c r="B719" s="162"/>
      <c r="C719" s="162"/>
      <c r="D719" s="162"/>
      <c r="E719" s="162"/>
    </row>
    <row r="720" spans="1:5" ht="14.4" customHeight="1" x14ac:dyDescent="0.3">
      <c r="A720" s="162"/>
      <c r="B720" s="162"/>
      <c r="C720" s="162"/>
      <c r="D720" s="162"/>
      <c r="E720" s="162"/>
    </row>
    <row r="721" spans="1:5" ht="14.4" customHeight="1" x14ac:dyDescent="0.3">
      <c r="A721" s="162"/>
      <c r="B721" s="162"/>
      <c r="C721" s="162"/>
      <c r="D721" s="162"/>
      <c r="E721" s="162"/>
    </row>
    <row r="722" spans="1:5" ht="14.4" customHeight="1" x14ac:dyDescent="0.3">
      <c r="A722" s="162"/>
      <c r="B722" s="162"/>
      <c r="C722" s="162"/>
      <c r="D722" s="162"/>
      <c r="E722" s="162"/>
    </row>
    <row r="723" spans="1:5" ht="14.4" customHeight="1" x14ac:dyDescent="0.3">
      <c r="A723" s="162"/>
      <c r="B723" s="162"/>
      <c r="C723" s="162"/>
      <c r="D723" s="162"/>
      <c r="E723" s="162"/>
    </row>
    <row r="724" spans="1:5" ht="14.4" customHeight="1" x14ac:dyDescent="0.3">
      <c r="A724" s="162"/>
      <c r="B724" s="162"/>
      <c r="C724" s="162"/>
      <c r="D724" s="162"/>
      <c r="E724" s="162"/>
    </row>
    <row r="725" spans="1:5" ht="14.4" customHeight="1" x14ac:dyDescent="0.3">
      <c r="A725" s="162"/>
      <c r="B725" s="162"/>
      <c r="C725" s="162"/>
      <c r="D725" s="162"/>
      <c r="E725" s="162"/>
    </row>
    <row r="726" spans="1:5" ht="14.4" customHeight="1" x14ac:dyDescent="0.3">
      <c r="A726" s="162"/>
      <c r="B726" s="162"/>
      <c r="C726" s="162"/>
      <c r="D726" s="162"/>
      <c r="E726" s="162"/>
    </row>
    <row r="727" spans="1:5" ht="14.4" customHeight="1" x14ac:dyDescent="0.3">
      <c r="A727" s="162"/>
      <c r="B727" s="162"/>
      <c r="C727" s="162"/>
      <c r="D727" s="162"/>
      <c r="E727" s="162"/>
    </row>
    <row r="728" spans="1:5" ht="14.4" customHeight="1" x14ac:dyDescent="0.3">
      <c r="A728" s="162"/>
      <c r="B728" s="162"/>
      <c r="C728" s="162"/>
      <c r="D728" s="162"/>
      <c r="E728" s="162"/>
    </row>
    <row r="729" spans="1:5" ht="14.4" customHeight="1" x14ac:dyDescent="0.3">
      <c r="A729" s="162"/>
      <c r="B729" s="162"/>
      <c r="C729" s="162"/>
      <c r="D729" s="162"/>
      <c r="E729" s="162"/>
    </row>
    <row r="730" spans="1:5" ht="14.4" customHeight="1" x14ac:dyDescent="0.3">
      <c r="A730" s="162"/>
      <c r="B730" s="162"/>
      <c r="C730" s="162"/>
      <c r="D730" s="162"/>
      <c r="E730" s="162"/>
    </row>
    <row r="731" spans="1:5" ht="14.4" customHeight="1" x14ac:dyDescent="0.3">
      <c r="A731" s="162"/>
      <c r="B731" s="162"/>
      <c r="C731" s="162"/>
      <c r="D731" s="162"/>
      <c r="E731" s="162"/>
    </row>
    <row r="732" spans="1:5" ht="14.4" customHeight="1" x14ac:dyDescent="0.3">
      <c r="A732" s="162"/>
      <c r="B732" s="162"/>
      <c r="C732" s="162"/>
      <c r="D732" s="162"/>
      <c r="E732" s="162"/>
    </row>
    <row r="733" spans="1:5" ht="14.4" customHeight="1" x14ac:dyDescent="0.3">
      <c r="A733" s="162"/>
      <c r="B733" s="162"/>
      <c r="C733" s="162"/>
      <c r="D733" s="162"/>
      <c r="E733" s="162"/>
    </row>
    <row r="734" spans="1:5" ht="14.4" customHeight="1" x14ac:dyDescent="0.3">
      <c r="A734" s="162"/>
      <c r="B734" s="162"/>
      <c r="C734" s="162"/>
      <c r="D734" s="162"/>
      <c r="E734" s="162"/>
    </row>
    <row r="735" spans="1:5" ht="14.4" customHeight="1" x14ac:dyDescent="0.3">
      <c r="A735" s="162"/>
      <c r="B735" s="162"/>
      <c r="C735" s="162"/>
      <c r="D735" s="162"/>
      <c r="E735" s="162"/>
    </row>
    <row r="736" spans="1:5" ht="14.4" customHeight="1" x14ac:dyDescent="0.3">
      <c r="A736" s="162"/>
      <c r="B736" s="162"/>
      <c r="C736" s="162"/>
      <c r="D736" s="162"/>
      <c r="E736" s="162"/>
    </row>
    <row r="737" spans="1:5" ht="14.4" customHeight="1" x14ac:dyDescent="0.3">
      <c r="A737" s="162"/>
      <c r="B737" s="162"/>
      <c r="C737" s="162"/>
      <c r="D737" s="162"/>
      <c r="E737" s="162"/>
    </row>
    <row r="738" spans="1:5" ht="14.4" customHeight="1" x14ac:dyDescent="0.3">
      <c r="A738" s="162"/>
      <c r="B738" s="162"/>
      <c r="C738" s="162"/>
      <c r="D738" s="162"/>
      <c r="E738" s="162"/>
    </row>
    <row r="739" spans="1:5" ht="14.4" customHeight="1" x14ac:dyDescent="0.3">
      <c r="A739" s="162"/>
      <c r="B739" s="162"/>
      <c r="C739" s="162"/>
      <c r="D739" s="162"/>
      <c r="E739" s="162"/>
    </row>
    <row r="740" spans="1:5" ht="14.4" customHeight="1" x14ac:dyDescent="0.3">
      <c r="A740" s="162"/>
      <c r="B740" s="162"/>
      <c r="C740" s="162"/>
      <c r="D740" s="162"/>
      <c r="E740" s="162"/>
    </row>
    <row r="741" spans="1:5" ht="14.4" customHeight="1" x14ac:dyDescent="0.3">
      <c r="A741" s="162"/>
      <c r="B741" s="162"/>
      <c r="C741" s="162"/>
      <c r="D741" s="162"/>
      <c r="E741" s="162"/>
    </row>
    <row r="742" spans="1:5" ht="14.4" customHeight="1" x14ac:dyDescent="0.3">
      <c r="A742" s="162"/>
      <c r="B742" s="162"/>
      <c r="C742" s="162"/>
      <c r="D742" s="162"/>
      <c r="E742" s="162"/>
    </row>
    <row r="743" spans="1:5" ht="14.4" customHeight="1" x14ac:dyDescent="0.3">
      <c r="A743" s="162"/>
      <c r="B743" s="162"/>
      <c r="C743" s="162"/>
      <c r="D743" s="162"/>
      <c r="E743" s="162"/>
    </row>
    <row r="744" spans="1:5" ht="14.4" customHeight="1" x14ac:dyDescent="0.3">
      <c r="A744" s="162"/>
      <c r="B744" s="162"/>
      <c r="C744" s="162"/>
      <c r="D744" s="162"/>
      <c r="E744" s="162"/>
    </row>
    <row r="745" spans="1:5" ht="14.4" customHeight="1" x14ac:dyDescent="0.3">
      <c r="A745" s="162"/>
      <c r="B745" s="162"/>
      <c r="C745" s="162"/>
      <c r="D745" s="162"/>
      <c r="E745" s="162"/>
    </row>
    <row r="746" spans="1:5" ht="14.4" customHeight="1" x14ac:dyDescent="0.3">
      <c r="A746" s="162"/>
      <c r="B746" s="162"/>
      <c r="C746" s="162"/>
      <c r="D746" s="162"/>
      <c r="E746" s="162"/>
    </row>
    <row r="747" spans="1:5" ht="14.4" customHeight="1" x14ac:dyDescent="0.3">
      <c r="A747" s="162"/>
      <c r="B747" s="162"/>
      <c r="C747" s="162"/>
      <c r="D747" s="162"/>
      <c r="E747" s="162"/>
    </row>
    <row r="748" spans="1:5" ht="14.4" customHeight="1" x14ac:dyDescent="0.3">
      <c r="A748" s="162"/>
      <c r="B748" s="162"/>
      <c r="C748" s="162"/>
      <c r="D748" s="162"/>
      <c r="E748" s="162"/>
    </row>
    <row r="749" spans="1:5" ht="14.4" customHeight="1" x14ac:dyDescent="0.3">
      <c r="A749" s="162"/>
      <c r="B749" s="162"/>
      <c r="C749" s="162"/>
      <c r="D749" s="162"/>
      <c r="E749" s="162"/>
    </row>
    <row r="750" spans="1:5" ht="14.4" customHeight="1" x14ac:dyDescent="0.3">
      <c r="A750" s="162"/>
      <c r="B750" s="162"/>
      <c r="C750" s="162"/>
      <c r="D750" s="162"/>
      <c r="E750" s="162"/>
    </row>
    <row r="751" spans="1:5" ht="14.4" customHeight="1" x14ac:dyDescent="0.3">
      <c r="A751" s="162"/>
      <c r="B751" s="162"/>
      <c r="C751" s="162"/>
      <c r="D751" s="162"/>
      <c r="E751" s="162"/>
    </row>
    <row r="752" spans="1:5" ht="14.4" customHeight="1" x14ac:dyDescent="0.3">
      <c r="A752" s="162"/>
      <c r="B752" s="162"/>
      <c r="C752" s="162"/>
      <c r="D752" s="162"/>
      <c r="E752" s="162"/>
    </row>
    <row r="753" spans="1:5" ht="14.4" customHeight="1" x14ac:dyDescent="0.3">
      <c r="A753" s="162"/>
      <c r="B753" s="162"/>
      <c r="C753" s="162"/>
      <c r="D753" s="162"/>
      <c r="E753" s="162"/>
    </row>
    <row r="754" spans="1:5" ht="14.4" customHeight="1" x14ac:dyDescent="0.3">
      <c r="A754" s="162"/>
      <c r="B754" s="162"/>
      <c r="C754" s="162"/>
      <c r="D754" s="162"/>
      <c r="E754" s="162"/>
    </row>
    <row r="755" spans="1:5" ht="14.4" customHeight="1" x14ac:dyDescent="0.3">
      <c r="A755" s="162"/>
      <c r="B755" s="162"/>
      <c r="C755" s="162"/>
      <c r="D755" s="162"/>
      <c r="E755" s="162"/>
    </row>
    <row r="756" spans="1:5" ht="14.4" customHeight="1" x14ac:dyDescent="0.3">
      <c r="A756" s="162"/>
      <c r="B756" s="162"/>
      <c r="C756" s="162"/>
      <c r="D756" s="162"/>
      <c r="E756" s="162"/>
    </row>
    <row r="757" spans="1:5" ht="14.4" customHeight="1" x14ac:dyDescent="0.3">
      <c r="A757" s="162"/>
      <c r="B757" s="162"/>
      <c r="C757" s="162"/>
      <c r="D757" s="162"/>
      <c r="E757" s="162"/>
    </row>
    <row r="758" spans="1:5" ht="14.4" customHeight="1" x14ac:dyDescent="0.3">
      <c r="A758" s="162"/>
      <c r="B758" s="162"/>
      <c r="C758" s="162"/>
      <c r="D758" s="162"/>
      <c r="E758" s="162"/>
    </row>
    <row r="759" spans="1:5" ht="14.4" customHeight="1" x14ac:dyDescent="0.3">
      <c r="A759" s="162"/>
      <c r="B759" s="162"/>
      <c r="C759" s="162"/>
      <c r="D759" s="162"/>
      <c r="E759" s="162"/>
    </row>
    <row r="760" spans="1:5" ht="14.4" customHeight="1" x14ac:dyDescent="0.3">
      <c r="A760" s="162"/>
      <c r="B760" s="162"/>
      <c r="C760" s="162"/>
      <c r="D760" s="162"/>
      <c r="E760" s="162"/>
    </row>
    <row r="761" spans="1:5" ht="14.4" customHeight="1" x14ac:dyDescent="0.3">
      <c r="A761" s="162"/>
      <c r="B761" s="162"/>
      <c r="C761" s="162"/>
      <c r="D761" s="162"/>
      <c r="E761" s="162"/>
    </row>
    <row r="762" spans="1:5" ht="14.4" customHeight="1" x14ac:dyDescent="0.3">
      <c r="A762" s="162"/>
      <c r="B762" s="162"/>
      <c r="C762" s="162"/>
      <c r="D762" s="162"/>
      <c r="E762" s="162"/>
    </row>
    <row r="763" spans="1:5" ht="14.4" customHeight="1" x14ac:dyDescent="0.3">
      <c r="A763" s="162"/>
      <c r="B763" s="162"/>
      <c r="C763" s="162"/>
      <c r="D763" s="162"/>
      <c r="E763" s="162"/>
    </row>
    <row r="764" spans="1:5" ht="14.4" customHeight="1" x14ac:dyDescent="0.3">
      <c r="A764" s="162"/>
      <c r="B764" s="162"/>
      <c r="C764" s="162"/>
      <c r="D764" s="162"/>
      <c r="E764" s="162"/>
    </row>
    <row r="765" spans="1:5" ht="14.4" customHeight="1" x14ac:dyDescent="0.3">
      <c r="A765" s="162"/>
      <c r="B765" s="162"/>
      <c r="C765" s="162"/>
      <c r="D765" s="162"/>
      <c r="E765" s="162"/>
    </row>
    <row r="766" spans="1:5" ht="14.4" customHeight="1" x14ac:dyDescent="0.3">
      <c r="A766" s="162"/>
      <c r="B766" s="162"/>
      <c r="C766" s="162"/>
      <c r="D766" s="162"/>
      <c r="E766" s="162"/>
    </row>
    <row r="767" spans="1:5" ht="14.4" customHeight="1" x14ac:dyDescent="0.3">
      <c r="A767" s="162"/>
      <c r="B767" s="162"/>
      <c r="C767" s="162"/>
      <c r="D767" s="162"/>
      <c r="E767" s="162"/>
    </row>
    <row r="768" spans="1:5" ht="14.4" customHeight="1" x14ac:dyDescent="0.3">
      <c r="A768" s="162"/>
      <c r="B768" s="162"/>
      <c r="C768" s="162"/>
      <c r="D768" s="162"/>
      <c r="E768" s="162"/>
    </row>
    <row r="769" spans="1:5" ht="14.4" customHeight="1" x14ac:dyDescent="0.3">
      <c r="A769" s="162"/>
      <c r="B769" s="162"/>
      <c r="C769" s="162"/>
      <c r="D769" s="162"/>
      <c r="E769" s="162"/>
    </row>
    <row r="770" spans="1:5" ht="14.4" customHeight="1" x14ac:dyDescent="0.3">
      <c r="A770" s="162"/>
      <c r="B770" s="162"/>
      <c r="C770" s="162"/>
      <c r="D770" s="162"/>
      <c r="E770" s="162"/>
    </row>
    <row r="771" spans="1:5" ht="14.4" customHeight="1" x14ac:dyDescent="0.3">
      <c r="A771" s="162"/>
      <c r="B771" s="162"/>
      <c r="C771" s="162"/>
      <c r="D771" s="162"/>
      <c r="E771" s="162"/>
    </row>
    <row r="772" spans="1:5" ht="14.4" customHeight="1" x14ac:dyDescent="0.3">
      <c r="A772" s="162"/>
      <c r="B772" s="162"/>
      <c r="C772" s="162"/>
      <c r="D772" s="162"/>
      <c r="E772" s="162"/>
    </row>
    <row r="773" spans="1:5" ht="14.4" customHeight="1" x14ac:dyDescent="0.3">
      <c r="A773" s="162"/>
      <c r="B773" s="162"/>
      <c r="C773" s="162"/>
      <c r="D773" s="162"/>
      <c r="E773" s="162"/>
    </row>
    <row r="774" spans="1:5" ht="14.4" customHeight="1" x14ac:dyDescent="0.3">
      <c r="A774" s="162"/>
      <c r="B774" s="162"/>
      <c r="C774" s="162"/>
      <c r="D774" s="162"/>
      <c r="E774" s="162"/>
    </row>
    <row r="775" spans="1:5" ht="14.4" customHeight="1" x14ac:dyDescent="0.3">
      <c r="A775" s="162"/>
      <c r="B775" s="162"/>
      <c r="C775" s="162"/>
      <c r="D775" s="162"/>
      <c r="E775" s="162"/>
    </row>
    <row r="776" spans="1:5" ht="14.4" customHeight="1" x14ac:dyDescent="0.3">
      <c r="A776" s="162"/>
      <c r="B776" s="162"/>
      <c r="C776" s="162"/>
      <c r="D776" s="162"/>
      <c r="E776" s="162"/>
    </row>
    <row r="777" spans="1:5" ht="14.4" customHeight="1" x14ac:dyDescent="0.3">
      <c r="A777" s="162"/>
      <c r="B777" s="162"/>
      <c r="C777" s="162"/>
      <c r="D777" s="162"/>
      <c r="E777" s="162"/>
    </row>
    <row r="778" spans="1:5" ht="14.4" customHeight="1" x14ac:dyDescent="0.3">
      <c r="A778" s="162"/>
      <c r="B778" s="162"/>
      <c r="C778" s="162"/>
      <c r="D778" s="162"/>
      <c r="E778" s="162"/>
    </row>
    <row r="779" spans="1:5" ht="14.4" customHeight="1" x14ac:dyDescent="0.3">
      <c r="A779" s="162"/>
      <c r="B779" s="162"/>
      <c r="C779" s="162"/>
      <c r="D779" s="162"/>
      <c r="E779" s="162"/>
    </row>
    <row r="780" spans="1:5" ht="14.4" customHeight="1" x14ac:dyDescent="0.3">
      <c r="A780" s="162"/>
      <c r="B780" s="162"/>
      <c r="C780" s="162"/>
      <c r="D780" s="162"/>
      <c r="E780" s="162"/>
    </row>
    <row r="781" spans="1:5" ht="14.4" customHeight="1" x14ac:dyDescent="0.3">
      <c r="A781" s="162"/>
      <c r="B781" s="162"/>
      <c r="C781" s="162"/>
      <c r="D781" s="162"/>
      <c r="E781" s="162"/>
    </row>
    <row r="782" spans="1:5" ht="14.4" customHeight="1" x14ac:dyDescent="0.3">
      <c r="A782" s="162"/>
      <c r="B782" s="162"/>
      <c r="C782" s="162"/>
      <c r="D782" s="162"/>
      <c r="E782" s="162"/>
    </row>
    <row r="783" spans="1:5" ht="14.4" customHeight="1" x14ac:dyDescent="0.3">
      <c r="A783" s="162"/>
      <c r="B783" s="162"/>
      <c r="C783" s="162"/>
      <c r="D783" s="162"/>
      <c r="E783" s="162"/>
    </row>
    <row r="784" spans="1:5" ht="14.4" customHeight="1" x14ac:dyDescent="0.3">
      <c r="A784" s="162"/>
      <c r="B784" s="162"/>
      <c r="C784" s="162"/>
      <c r="D784" s="162"/>
      <c r="E784" s="162"/>
    </row>
    <row r="785" spans="1:5" ht="14.4" customHeight="1" x14ac:dyDescent="0.3">
      <c r="A785" s="162"/>
      <c r="B785" s="162"/>
      <c r="C785" s="162"/>
      <c r="D785" s="162"/>
      <c r="E785" s="162"/>
    </row>
    <row r="786" spans="1:5" ht="14.4" customHeight="1" x14ac:dyDescent="0.3">
      <c r="A786" s="162"/>
      <c r="B786" s="162"/>
      <c r="C786" s="162"/>
      <c r="D786" s="162"/>
      <c r="E786" s="162"/>
    </row>
    <row r="787" spans="1:5" ht="14.4" customHeight="1" x14ac:dyDescent="0.3">
      <c r="A787" s="162"/>
      <c r="B787" s="162"/>
      <c r="C787" s="162"/>
      <c r="D787" s="162"/>
      <c r="E787" s="162"/>
    </row>
    <row r="788" spans="1:5" ht="14.4" customHeight="1" x14ac:dyDescent="0.3">
      <c r="A788" s="162"/>
      <c r="B788" s="162"/>
      <c r="C788" s="162"/>
      <c r="D788" s="162"/>
      <c r="E788" s="162"/>
    </row>
    <row r="789" spans="1:5" ht="14.4" customHeight="1" x14ac:dyDescent="0.3">
      <c r="A789" s="162"/>
      <c r="B789" s="162"/>
      <c r="C789" s="162"/>
      <c r="D789" s="162"/>
      <c r="E789" s="162"/>
    </row>
    <row r="790" spans="1:5" ht="14.4" customHeight="1" x14ac:dyDescent="0.3">
      <c r="A790" s="162"/>
      <c r="B790" s="162"/>
      <c r="C790" s="162"/>
      <c r="D790" s="162"/>
      <c r="E790" s="162"/>
    </row>
    <row r="791" spans="1:5" ht="14.4" customHeight="1" x14ac:dyDescent="0.3">
      <c r="A791" s="162"/>
      <c r="B791" s="162"/>
      <c r="C791" s="162"/>
      <c r="D791" s="162"/>
      <c r="E791" s="162"/>
    </row>
    <row r="792" spans="1:5" ht="14.4" customHeight="1" x14ac:dyDescent="0.3">
      <c r="A792" s="162"/>
      <c r="B792" s="162"/>
      <c r="C792" s="162"/>
      <c r="D792" s="162"/>
      <c r="E792" s="162"/>
    </row>
    <row r="793" spans="1:5" ht="14.4" customHeight="1" x14ac:dyDescent="0.3">
      <c r="A793" s="162"/>
      <c r="B793" s="162"/>
      <c r="C793" s="162"/>
      <c r="D793" s="162"/>
      <c r="E793" s="162"/>
    </row>
    <row r="794" spans="1:5" ht="14.4" customHeight="1" x14ac:dyDescent="0.3">
      <c r="A794" s="162"/>
      <c r="B794" s="162"/>
      <c r="C794" s="162"/>
      <c r="D794" s="162"/>
      <c r="E794" s="162"/>
    </row>
    <row r="795" spans="1:5" ht="14.4" customHeight="1" x14ac:dyDescent="0.3">
      <c r="A795" s="162"/>
      <c r="B795" s="162"/>
      <c r="C795" s="162"/>
      <c r="D795" s="162"/>
      <c r="E795" s="162"/>
    </row>
    <row r="796" spans="1:5" ht="14.4" customHeight="1" x14ac:dyDescent="0.3">
      <c r="A796" s="162"/>
      <c r="B796" s="162"/>
      <c r="C796" s="162"/>
      <c r="D796" s="162"/>
      <c r="E796" s="162"/>
    </row>
    <row r="797" spans="1:5" ht="14.4" customHeight="1" x14ac:dyDescent="0.3">
      <c r="A797" s="162"/>
      <c r="B797" s="162"/>
      <c r="C797" s="162"/>
      <c r="D797" s="162"/>
      <c r="E797" s="162"/>
    </row>
    <row r="798" spans="1:5" ht="14.4" customHeight="1" x14ac:dyDescent="0.3">
      <c r="A798" s="162"/>
      <c r="B798" s="162"/>
      <c r="C798" s="162"/>
      <c r="D798" s="162"/>
      <c r="E798" s="162"/>
    </row>
    <row r="799" spans="1:5" ht="14.4" customHeight="1" x14ac:dyDescent="0.3">
      <c r="A799" s="162"/>
      <c r="B799" s="162"/>
      <c r="C799" s="162"/>
      <c r="D799" s="162"/>
      <c r="E799" s="162"/>
    </row>
    <row r="800" spans="1:5" ht="14.4" customHeight="1" x14ac:dyDescent="0.3">
      <c r="A800" s="162"/>
      <c r="B800" s="162"/>
      <c r="C800" s="162"/>
      <c r="D800" s="162"/>
      <c r="E800" s="162"/>
    </row>
    <row r="801" spans="1:5" ht="14.4" customHeight="1" x14ac:dyDescent="0.3">
      <c r="A801" s="162"/>
      <c r="B801" s="162"/>
      <c r="C801" s="162"/>
      <c r="D801" s="162"/>
      <c r="E801" s="162"/>
    </row>
    <row r="802" spans="1:5" ht="14.4" customHeight="1" x14ac:dyDescent="0.3">
      <c r="A802" s="162"/>
      <c r="B802" s="162"/>
      <c r="C802" s="162"/>
      <c r="D802" s="162"/>
      <c r="E802" s="162"/>
    </row>
    <row r="803" spans="1:5" ht="14.4" customHeight="1" x14ac:dyDescent="0.3">
      <c r="A803" s="162"/>
      <c r="B803" s="162"/>
      <c r="C803" s="162"/>
      <c r="D803" s="162"/>
      <c r="E803" s="162"/>
    </row>
    <row r="804" spans="1:5" ht="14.4" customHeight="1" x14ac:dyDescent="0.3">
      <c r="A804" s="162"/>
      <c r="B804" s="162"/>
      <c r="C804" s="162"/>
      <c r="D804" s="162"/>
      <c r="E804" s="162"/>
    </row>
    <row r="805" spans="1:5" ht="14.4" customHeight="1" x14ac:dyDescent="0.3">
      <c r="A805" s="162"/>
      <c r="B805" s="162"/>
      <c r="C805" s="162"/>
      <c r="D805" s="162"/>
      <c r="E805" s="162"/>
    </row>
    <row r="806" spans="1:5" ht="14.4" customHeight="1" x14ac:dyDescent="0.3">
      <c r="A806" s="162"/>
      <c r="B806" s="162"/>
      <c r="C806" s="162"/>
      <c r="D806" s="162"/>
      <c r="E806" s="162"/>
    </row>
    <row r="807" spans="1:5" ht="14.4" customHeight="1" x14ac:dyDescent="0.3">
      <c r="A807" s="162"/>
      <c r="B807" s="162"/>
      <c r="C807" s="162"/>
      <c r="D807" s="162"/>
      <c r="E807" s="162"/>
    </row>
    <row r="808" spans="1:5" ht="14.4" customHeight="1" x14ac:dyDescent="0.3">
      <c r="A808" s="162"/>
      <c r="B808" s="162"/>
      <c r="C808" s="162"/>
      <c r="D808" s="162"/>
      <c r="E808" s="162"/>
    </row>
    <row r="809" spans="1:5" ht="14.4" customHeight="1" x14ac:dyDescent="0.3">
      <c r="A809" s="162"/>
      <c r="B809" s="162"/>
      <c r="C809" s="162"/>
      <c r="D809" s="162"/>
      <c r="E809" s="162"/>
    </row>
    <row r="810" spans="1:5" ht="14.4" customHeight="1" x14ac:dyDescent="0.3">
      <c r="A810" s="162"/>
      <c r="B810" s="162"/>
      <c r="C810" s="162"/>
      <c r="D810" s="162"/>
      <c r="E810" s="162"/>
    </row>
    <row r="811" spans="1:5" ht="14.4" customHeight="1" x14ac:dyDescent="0.3">
      <c r="A811" s="162"/>
      <c r="B811" s="162"/>
      <c r="C811" s="162"/>
      <c r="D811" s="162"/>
      <c r="E811" s="162"/>
    </row>
    <row r="812" spans="1:5" ht="14.4" customHeight="1" x14ac:dyDescent="0.3">
      <c r="A812" s="162"/>
      <c r="B812" s="162"/>
      <c r="C812" s="162"/>
      <c r="D812" s="162"/>
      <c r="E812" s="162"/>
    </row>
    <row r="813" spans="1:5" ht="14.4" customHeight="1" x14ac:dyDescent="0.3">
      <c r="A813" s="162"/>
      <c r="B813" s="162"/>
      <c r="C813" s="162"/>
      <c r="D813" s="162"/>
      <c r="E813" s="162"/>
    </row>
    <row r="814" spans="1:5" ht="14.4" customHeight="1" x14ac:dyDescent="0.3">
      <c r="A814" s="162"/>
      <c r="B814" s="162"/>
      <c r="C814" s="162"/>
      <c r="D814" s="162"/>
      <c r="E814" s="162"/>
    </row>
    <row r="815" spans="1:5" ht="14.4" customHeight="1" x14ac:dyDescent="0.3">
      <c r="A815" s="162"/>
      <c r="B815" s="162"/>
      <c r="C815" s="162"/>
      <c r="D815" s="162"/>
      <c r="E815" s="162"/>
    </row>
    <row r="816" spans="1:5" ht="14.4" customHeight="1" x14ac:dyDescent="0.3">
      <c r="A816" s="162"/>
      <c r="B816" s="162"/>
      <c r="C816" s="162"/>
      <c r="D816" s="162"/>
      <c r="E816" s="162"/>
    </row>
    <row r="817" spans="1:5" ht="14.4" customHeight="1" x14ac:dyDescent="0.3">
      <c r="A817" s="162"/>
      <c r="B817" s="162"/>
      <c r="C817" s="162"/>
      <c r="D817" s="162"/>
      <c r="E817" s="162"/>
    </row>
    <row r="818" spans="1:5" ht="14.4" customHeight="1" x14ac:dyDescent="0.3">
      <c r="A818" s="162"/>
      <c r="B818" s="162"/>
      <c r="C818" s="162"/>
      <c r="D818" s="162"/>
      <c r="E818" s="162"/>
    </row>
    <row r="819" spans="1:5" ht="14.4" customHeight="1" x14ac:dyDescent="0.3">
      <c r="A819" s="162"/>
      <c r="B819" s="162"/>
      <c r="C819" s="162"/>
      <c r="D819" s="162"/>
      <c r="E819" s="162"/>
    </row>
    <row r="820" spans="1:5" ht="14.4" customHeight="1" x14ac:dyDescent="0.3">
      <c r="A820" s="162"/>
      <c r="B820" s="162"/>
      <c r="C820" s="162"/>
      <c r="D820" s="162"/>
      <c r="E820" s="162"/>
    </row>
    <row r="821" spans="1:5" ht="14.4" customHeight="1" x14ac:dyDescent="0.3">
      <c r="A821" s="162"/>
      <c r="B821" s="162"/>
      <c r="C821" s="162"/>
      <c r="D821" s="162"/>
      <c r="E821" s="162"/>
    </row>
    <row r="822" spans="1:5" ht="14.4" customHeight="1" x14ac:dyDescent="0.3">
      <c r="A822" s="162"/>
      <c r="B822" s="162"/>
      <c r="C822" s="162"/>
      <c r="D822" s="162"/>
      <c r="E822" s="162"/>
    </row>
    <row r="823" spans="1:5" ht="14.4" customHeight="1" x14ac:dyDescent="0.3">
      <c r="A823" s="162"/>
      <c r="B823" s="162"/>
      <c r="C823" s="162"/>
      <c r="D823" s="162"/>
      <c r="E823" s="162"/>
    </row>
    <row r="824" spans="1:5" ht="14.4" customHeight="1" x14ac:dyDescent="0.3">
      <c r="A824" s="162"/>
      <c r="B824" s="162"/>
      <c r="C824" s="162"/>
      <c r="D824" s="162"/>
      <c r="E824" s="162"/>
    </row>
    <row r="825" spans="1:5" ht="14.4" customHeight="1" x14ac:dyDescent="0.3">
      <c r="A825" s="162"/>
      <c r="B825" s="162"/>
      <c r="C825" s="162"/>
      <c r="D825" s="162"/>
      <c r="E825" s="162"/>
    </row>
    <row r="826" spans="1:5" ht="14.4" customHeight="1" x14ac:dyDescent="0.3">
      <c r="A826" s="162"/>
      <c r="B826" s="162"/>
      <c r="C826" s="162"/>
      <c r="D826" s="162"/>
      <c r="E826" s="162"/>
    </row>
    <row r="827" spans="1:5" ht="14.4" customHeight="1" x14ac:dyDescent="0.3">
      <c r="A827" s="162"/>
      <c r="B827" s="162"/>
      <c r="C827" s="162"/>
      <c r="D827" s="162"/>
      <c r="E827" s="162"/>
    </row>
    <row r="828" spans="1:5" ht="14.4" customHeight="1" x14ac:dyDescent="0.3">
      <c r="A828" s="162"/>
      <c r="B828" s="162"/>
      <c r="C828" s="162"/>
      <c r="D828" s="162"/>
      <c r="E828" s="162"/>
    </row>
    <row r="829" spans="1:5" ht="14.4" customHeight="1" x14ac:dyDescent="0.3">
      <c r="A829" s="162"/>
      <c r="B829" s="162"/>
      <c r="C829" s="162"/>
      <c r="D829" s="162"/>
      <c r="E829" s="162"/>
    </row>
    <row r="830" spans="1:5" ht="14.4" customHeight="1" x14ac:dyDescent="0.3">
      <c r="A830" s="162"/>
      <c r="B830" s="162"/>
      <c r="C830" s="162"/>
      <c r="D830" s="162"/>
      <c r="E830" s="162"/>
    </row>
    <row r="831" spans="1:5" ht="14.4" customHeight="1" x14ac:dyDescent="0.3">
      <c r="A831" s="162"/>
      <c r="B831" s="162"/>
      <c r="C831" s="162"/>
      <c r="D831" s="162"/>
      <c r="E831" s="162"/>
    </row>
    <row r="832" spans="1:5" ht="14.4" customHeight="1" x14ac:dyDescent="0.3">
      <c r="A832" s="162"/>
      <c r="B832" s="162"/>
      <c r="C832" s="162"/>
      <c r="D832" s="162"/>
      <c r="E832" s="162"/>
    </row>
    <row r="833" spans="1:5" ht="14.4" customHeight="1" x14ac:dyDescent="0.3">
      <c r="A833" s="162"/>
      <c r="B833" s="162"/>
      <c r="C833" s="162"/>
      <c r="D833" s="162"/>
      <c r="E833" s="162"/>
    </row>
    <row r="834" spans="1:5" ht="14.4" customHeight="1" x14ac:dyDescent="0.3">
      <c r="A834" s="162"/>
      <c r="B834" s="162"/>
      <c r="C834" s="162"/>
      <c r="D834" s="162"/>
      <c r="E834" s="162"/>
    </row>
    <row r="835" spans="1:5" ht="14.4" customHeight="1" x14ac:dyDescent="0.3">
      <c r="A835" s="162"/>
      <c r="B835" s="162"/>
      <c r="C835" s="162"/>
      <c r="D835" s="162"/>
      <c r="E835" s="162"/>
    </row>
    <row r="836" spans="1:5" ht="14.4" customHeight="1" x14ac:dyDescent="0.3">
      <c r="A836" s="162"/>
      <c r="B836" s="162"/>
      <c r="C836" s="162"/>
      <c r="D836" s="162"/>
      <c r="E836" s="162"/>
    </row>
    <row r="837" spans="1:5" ht="14.4" customHeight="1" x14ac:dyDescent="0.3">
      <c r="A837" s="162"/>
      <c r="B837" s="162"/>
      <c r="C837" s="162"/>
      <c r="D837" s="162"/>
      <c r="E837" s="162"/>
    </row>
    <row r="838" spans="1:5" ht="14.4" customHeight="1" x14ac:dyDescent="0.3">
      <c r="A838" s="162"/>
      <c r="B838" s="162"/>
      <c r="C838" s="162"/>
      <c r="D838" s="162"/>
      <c r="E838" s="162"/>
    </row>
    <row r="839" spans="1:5" ht="14.4" customHeight="1" x14ac:dyDescent="0.3">
      <c r="A839" s="162"/>
      <c r="B839" s="162"/>
      <c r="C839" s="162"/>
      <c r="D839" s="162"/>
      <c r="E839" s="162"/>
    </row>
    <row r="840" spans="1:5" ht="14.4" customHeight="1" x14ac:dyDescent="0.3">
      <c r="A840" s="162"/>
      <c r="B840" s="162"/>
      <c r="C840" s="162"/>
      <c r="D840" s="162"/>
      <c r="E840" s="162"/>
    </row>
    <row r="841" spans="1:5" ht="14.4" customHeight="1" x14ac:dyDescent="0.3">
      <c r="A841" s="162"/>
      <c r="B841" s="162"/>
      <c r="C841" s="162"/>
      <c r="D841" s="162"/>
      <c r="E841" s="162"/>
    </row>
    <row r="842" spans="1:5" ht="14.4" customHeight="1" x14ac:dyDescent="0.3">
      <c r="A842" s="162"/>
      <c r="B842" s="162"/>
      <c r="C842" s="162"/>
      <c r="D842" s="162"/>
      <c r="E842" s="162"/>
    </row>
    <row r="843" spans="1:5" ht="14.4" customHeight="1" x14ac:dyDescent="0.3">
      <c r="A843" s="162"/>
      <c r="B843" s="162"/>
      <c r="C843" s="162"/>
      <c r="D843" s="162"/>
      <c r="E843" s="162"/>
    </row>
    <row r="844" spans="1:5" ht="14.4" customHeight="1" x14ac:dyDescent="0.3">
      <c r="A844" s="162"/>
      <c r="B844" s="162"/>
      <c r="C844" s="162"/>
      <c r="D844" s="162"/>
      <c r="E844" s="162"/>
    </row>
    <row r="845" spans="1:5" ht="14.4" customHeight="1" x14ac:dyDescent="0.3">
      <c r="A845" s="162"/>
      <c r="B845" s="162"/>
      <c r="C845" s="162"/>
      <c r="D845" s="162"/>
      <c r="E845" s="162"/>
    </row>
    <row r="846" spans="1:5" ht="14.4" customHeight="1" x14ac:dyDescent="0.3">
      <c r="A846" s="162"/>
      <c r="B846" s="162"/>
      <c r="C846" s="162"/>
      <c r="D846" s="162"/>
      <c r="E846" s="162"/>
    </row>
    <row r="847" spans="1:5" ht="14.4" customHeight="1" x14ac:dyDescent="0.3">
      <c r="A847" s="162"/>
      <c r="B847" s="162"/>
      <c r="C847" s="162"/>
      <c r="D847" s="162"/>
      <c r="E847" s="162"/>
    </row>
    <row r="848" spans="1:5" ht="14.4" customHeight="1" x14ac:dyDescent="0.3">
      <c r="A848" s="162"/>
      <c r="B848" s="162"/>
      <c r="C848" s="162"/>
      <c r="D848" s="162"/>
      <c r="E848" s="162"/>
    </row>
    <row r="849" spans="1:5" ht="14.4" customHeight="1" x14ac:dyDescent="0.3">
      <c r="A849" s="162"/>
      <c r="B849" s="162"/>
      <c r="C849" s="162"/>
      <c r="D849" s="162"/>
      <c r="E849" s="162"/>
    </row>
    <row r="850" spans="1:5" ht="14.4" customHeight="1" x14ac:dyDescent="0.3">
      <c r="A850" s="162"/>
      <c r="B850" s="162"/>
      <c r="C850" s="162"/>
      <c r="D850" s="162"/>
      <c r="E850" s="162"/>
    </row>
    <row r="851" spans="1:5" ht="14.4" customHeight="1" x14ac:dyDescent="0.3">
      <c r="A851" s="162"/>
      <c r="B851" s="162"/>
      <c r="C851" s="162"/>
      <c r="D851" s="162"/>
      <c r="E851" s="162"/>
    </row>
    <row r="852" spans="1:5" ht="14.4" customHeight="1" x14ac:dyDescent="0.3">
      <c r="A852" s="162"/>
      <c r="B852" s="162"/>
      <c r="C852" s="162"/>
      <c r="D852" s="162"/>
      <c r="E852" s="162"/>
    </row>
    <row r="853" spans="1:5" ht="14.4" customHeight="1" x14ac:dyDescent="0.3">
      <c r="A853" s="162"/>
      <c r="B853" s="162"/>
      <c r="C853" s="162"/>
      <c r="D853" s="162"/>
      <c r="E853" s="162"/>
    </row>
    <row r="854" spans="1:5" ht="14.4" customHeight="1" x14ac:dyDescent="0.3">
      <c r="A854" s="162"/>
      <c r="B854" s="162"/>
      <c r="C854" s="162"/>
      <c r="D854" s="162"/>
      <c r="E854" s="162"/>
    </row>
    <row r="855" spans="1:5" ht="14.4" customHeight="1" x14ac:dyDescent="0.3">
      <c r="A855" s="162"/>
      <c r="B855" s="162"/>
      <c r="C855" s="162"/>
      <c r="D855" s="162"/>
      <c r="E855" s="162"/>
    </row>
    <row r="856" spans="1:5" ht="14.4" customHeight="1" x14ac:dyDescent="0.3">
      <c r="A856" s="162"/>
      <c r="B856" s="162"/>
      <c r="C856" s="162"/>
      <c r="D856" s="162"/>
      <c r="E856" s="162"/>
    </row>
    <row r="857" spans="1:5" ht="14.4" customHeight="1" x14ac:dyDescent="0.3">
      <c r="A857" s="162"/>
      <c r="B857" s="162"/>
      <c r="C857" s="162"/>
      <c r="D857" s="162"/>
      <c r="E857" s="162"/>
    </row>
    <row r="858" spans="1:5" ht="14.4" customHeight="1" x14ac:dyDescent="0.3">
      <c r="A858" s="162"/>
      <c r="B858" s="162"/>
      <c r="C858" s="162"/>
      <c r="D858" s="162"/>
      <c r="E858" s="162"/>
    </row>
    <row r="859" spans="1:5" ht="14.4" customHeight="1" x14ac:dyDescent="0.3">
      <c r="A859" s="162"/>
      <c r="B859" s="162"/>
      <c r="C859" s="162"/>
      <c r="D859" s="162"/>
      <c r="E859" s="162"/>
    </row>
    <row r="860" spans="1:5" ht="14.4" customHeight="1" x14ac:dyDescent="0.3">
      <c r="A860" s="162"/>
      <c r="B860" s="162"/>
      <c r="C860" s="162"/>
      <c r="D860" s="162"/>
      <c r="E860" s="162"/>
    </row>
    <row r="861" spans="1:5" ht="14.4" customHeight="1" x14ac:dyDescent="0.3">
      <c r="A861" s="162"/>
      <c r="B861" s="162"/>
      <c r="C861" s="162"/>
      <c r="D861" s="162"/>
      <c r="E861" s="162"/>
    </row>
    <row r="862" spans="1:5" ht="14.4" customHeight="1" x14ac:dyDescent="0.3">
      <c r="A862" s="162"/>
      <c r="B862" s="162"/>
      <c r="C862" s="162"/>
      <c r="D862" s="162"/>
      <c r="E862" s="162"/>
    </row>
    <row r="863" spans="1:5" ht="14.4" customHeight="1" x14ac:dyDescent="0.3">
      <c r="A863" s="162"/>
      <c r="B863" s="162"/>
      <c r="C863" s="162"/>
      <c r="D863" s="162"/>
      <c r="E863" s="162"/>
    </row>
    <row r="864" spans="1:5" ht="14.4" customHeight="1" x14ac:dyDescent="0.3">
      <c r="A864" s="162"/>
      <c r="B864" s="162"/>
      <c r="C864" s="162"/>
      <c r="D864" s="162"/>
      <c r="E864" s="162"/>
    </row>
    <row r="865" spans="1:5" ht="14.4" customHeight="1" x14ac:dyDescent="0.3">
      <c r="A865" s="162"/>
      <c r="B865" s="162"/>
      <c r="C865" s="162"/>
      <c r="D865" s="162"/>
      <c r="E865" s="162"/>
    </row>
    <row r="866" spans="1:5" ht="14.4" customHeight="1" x14ac:dyDescent="0.3">
      <c r="A866" s="162"/>
      <c r="B866" s="162"/>
      <c r="C866" s="162"/>
      <c r="D866" s="162"/>
      <c r="E866" s="162"/>
    </row>
    <row r="867" spans="1:5" ht="14.4" customHeight="1" x14ac:dyDescent="0.3">
      <c r="A867" s="162"/>
      <c r="B867" s="162"/>
      <c r="C867" s="162"/>
      <c r="D867" s="162"/>
      <c r="E867" s="162"/>
    </row>
    <row r="868" spans="1:5" ht="14.4" customHeight="1" x14ac:dyDescent="0.3">
      <c r="A868" s="162"/>
      <c r="B868" s="162"/>
      <c r="C868" s="162"/>
      <c r="D868" s="162"/>
      <c r="E868" s="162"/>
    </row>
    <row r="869" spans="1:5" ht="14.4" customHeight="1" x14ac:dyDescent="0.3">
      <c r="A869" s="162"/>
      <c r="B869" s="162"/>
      <c r="C869" s="162"/>
      <c r="D869" s="162"/>
      <c r="E869" s="162"/>
    </row>
    <row r="870" spans="1:5" ht="14.4" customHeight="1" x14ac:dyDescent="0.3">
      <c r="A870" s="162"/>
      <c r="B870" s="162"/>
      <c r="C870" s="162"/>
      <c r="D870" s="162"/>
      <c r="E870" s="162"/>
    </row>
    <row r="871" spans="1:5" ht="14.4" customHeight="1" x14ac:dyDescent="0.3">
      <c r="A871" s="162"/>
      <c r="B871" s="162"/>
      <c r="C871" s="162"/>
      <c r="D871" s="162"/>
      <c r="E871" s="162"/>
    </row>
    <row r="872" spans="1:5" ht="14.4" customHeight="1" x14ac:dyDescent="0.3">
      <c r="A872" s="162"/>
      <c r="B872" s="162"/>
      <c r="C872" s="162"/>
      <c r="D872" s="162"/>
      <c r="E872" s="162"/>
    </row>
    <row r="873" spans="1:5" ht="14.4" customHeight="1" x14ac:dyDescent="0.3">
      <c r="A873" s="162"/>
      <c r="B873" s="162"/>
      <c r="C873" s="162"/>
      <c r="D873" s="162"/>
      <c r="E873" s="162"/>
    </row>
    <row r="874" spans="1:5" ht="14.4" customHeight="1" x14ac:dyDescent="0.3">
      <c r="A874" s="162"/>
      <c r="B874" s="162"/>
      <c r="C874" s="162"/>
      <c r="D874" s="162"/>
      <c r="E874" s="162"/>
    </row>
    <row r="875" spans="1:5" ht="14.4" customHeight="1" x14ac:dyDescent="0.3">
      <c r="A875" s="162"/>
      <c r="B875" s="162"/>
      <c r="C875" s="162"/>
      <c r="D875" s="162"/>
      <c r="E875" s="162"/>
    </row>
    <row r="876" spans="1:5" ht="14.4" customHeight="1" x14ac:dyDescent="0.3">
      <c r="A876" s="162"/>
      <c r="B876" s="162"/>
      <c r="C876" s="162"/>
      <c r="D876" s="162"/>
      <c r="E876" s="162"/>
    </row>
    <row r="877" spans="1:5" ht="14.4" customHeight="1" x14ac:dyDescent="0.3">
      <c r="A877" s="162"/>
      <c r="B877" s="162"/>
      <c r="C877" s="162"/>
      <c r="D877" s="162"/>
      <c r="E877" s="162"/>
    </row>
    <row r="878" spans="1:5" ht="14.4" customHeight="1" x14ac:dyDescent="0.3">
      <c r="A878" s="162"/>
      <c r="B878" s="162"/>
      <c r="C878" s="162"/>
      <c r="D878" s="162"/>
      <c r="E878" s="162"/>
    </row>
    <row r="879" spans="1:5" ht="14.4" customHeight="1" x14ac:dyDescent="0.3">
      <c r="A879" s="162"/>
      <c r="B879" s="162"/>
      <c r="C879" s="162"/>
      <c r="D879" s="162"/>
      <c r="E879" s="162"/>
    </row>
    <row r="880" spans="1:5" ht="14.4" customHeight="1" x14ac:dyDescent="0.3">
      <c r="A880" s="162"/>
      <c r="B880" s="162"/>
      <c r="C880" s="162"/>
      <c r="D880" s="162"/>
      <c r="E880" s="162"/>
    </row>
    <row r="881" spans="1:5" ht="14.4" customHeight="1" x14ac:dyDescent="0.3">
      <c r="A881" s="162"/>
      <c r="B881" s="162"/>
      <c r="C881" s="162"/>
      <c r="D881" s="162"/>
      <c r="E881" s="162"/>
    </row>
    <row r="882" spans="1:5" ht="14.4" customHeight="1" x14ac:dyDescent="0.3">
      <c r="A882" s="162"/>
      <c r="B882" s="162"/>
      <c r="C882" s="162"/>
      <c r="D882" s="162"/>
      <c r="E882" s="162"/>
    </row>
    <row r="883" spans="1:5" ht="14.4" customHeight="1" x14ac:dyDescent="0.3">
      <c r="A883" s="162"/>
      <c r="B883" s="162"/>
      <c r="C883" s="162"/>
      <c r="D883" s="162"/>
      <c r="E883" s="162"/>
    </row>
    <row r="884" spans="1:5" ht="14.4" customHeight="1" x14ac:dyDescent="0.3">
      <c r="A884" s="162"/>
      <c r="B884" s="162"/>
      <c r="C884" s="162"/>
      <c r="D884" s="162"/>
      <c r="E884" s="162"/>
    </row>
    <row r="885" spans="1:5" ht="14.4" customHeight="1" x14ac:dyDescent="0.3">
      <c r="A885" s="162"/>
      <c r="B885" s="162"/>
      <c r="C885" s="162"/>
      <c r="D885" s="162"/>
      <c r="E885" s="162"/>
    </row>
    <row r="886" spans="1:5" ht="14.4" customHeight="1" x14ac:dyDescent="0.3">
      <c r="A886" s="162"/>
      <c r="B886" s="162"/>
      <c r="C886" s="162"/>
      <c r="D886" s="162"/>
      <c r="E886" s="162"/>
    </row>
    <row r="887" spans="1:5" ht="14.4" customHeight="1" x14ac:dyDescent="0.3">
      <c r="A887" s="162"/>
      <c r="B887" s="162"/>
      <c r="C887" s="162"/>
      <c r="D887" s="162"/>
      <c r="E887" s="162"/>
    </row>
    <row r="888" spans="1:5" ht="14.4" customHeight="1" x14ac:dyDescent="0.3">
      <c r="A888" s="162"/>
      <c r="B888" s="162"/>
      <c r="C888" s="162"/>
      <c r="D888" s="162"/>
      <c r="E888" s="162"/>
    </row>
    <row r="889" spans="1:5" ht="14.4" customHeight="1" x14ac:dyDescent="0.3">
      <c r="A889" s="162"/>
      <c r="B889" s="162"/>
      <c r="C889" s="162"/>
      <c r="D889" s="162"/>
      <c r="E889" s="162"/>
    </row>
    <row r="890" spans="1:5" ht="14.4" customHeight="1" x14ac:dyDescent="0.3">
      <c r="A890" s="162"/>
      <c r="B890" s="162"/>
      <c r="C890" s="162"/>
      <c r="D890" s="162"/>
      <c r="E890" s="162"/>
    </row>
    <row r="891" spans="1:5" ht="14.4" customHeight="1" x14ac:dyDescent="0.3">
      <c r="A891" s="162"/>
      <c r="B891" s="162"/>
      <c r="C891" s="162"/>
      <c r="D891" s="162"/>
      <c r="E891" s="162"/>
    </row>
    <row r="892" spans="1:5" ht="14.4" customHeight="1" x14ac:dyDescent="0.3">
      <c r="A892" s="162"/>
      <c r="B892" s="162"/>
      <c r="C892" s="162"/>
      <c r="D892" s="162"/>
      <c r="E892" s="162"/>
    </row>
    <row r="893" spans="1:5" ht="14.4" customHeight="1" x14ac:dyDescent="0.3">
      <c r="A893" s="162"/>
      <c r="B893" s="162"/>
      <c r="C893" s="162"/>
      <c r="D893" s="162"/>
      <c r="E893" s="162"/>
    </row>
    <row r="894" spans="1:5" ht="14.4" customHeight="1" x14ac:dyDescent="0.3">
      <c r="A894" s="162"/>
      <c r="B894" s="162"/>
      <c r="C894" s="162"/>
      <c r="D894" s="162"/>
      <c r="E894" s="162"/>
    </row>
    <row r="895" spans="1:5" ht="14.4" customHeight="1" x14ac:dyDescent="0.3">
      <c r="A895" s="162"/>
      <c r="B895" s="162"/>
      <c r="C895" s="162"/>
      <c r="D895" s="162"/>
      <c r="E895" s="162"/>
    </row>
    <row r="896" spans="1:5" ht="14.4" customHeight="1" x14ac:dyDescent="0.3">
      <c r="A896" s="162"/>
      <c r="B896" s="162"/>
      <c r="C896" s="162"/>
      <c r="D896" s="162"/>
      <c r="E896" s="162"/>
    </row>
    <row r="897" spans="1:5" ht="14.4" customHeight="1" x14ac:dyDescent="0.3">
      <c r="A897" s="162"/>
      <c r="B897" s="162"/>
      <c r="C897" s="162"/>
      <c r="D897" s="162"/>
      <c r="E897" s="162"/>
    </row>
    <row r="898" spans="1:5" ht="14.4" customHeight="1" x14ac:dyDescent="0.3">
      <c r="A898" s="162"/>
      <c r="B898" s="162"/>
      <c r="C898" s="162"/>
      <c r="D898" s="162"/>
      <c r="E898" s="162"/>
    </row>
    <row r="899" spans="1:5" ht="14.4" customHeight="1" x14ac:dyDescent="0.3">
      <c r="A899" s="162"/>
      <c r="B899" s="162"/>
      <c r="C899" s="162"/>
      <c r="D899" s="162"/>
      <c r="E899" s="162"/>
    </row>
    <row r="900" spans="1:5" ht="14.4" customHeight="1" x14ac:dyDescent="0.3">
      <c r="A900" s="162"/>
      <c r="B900" s="162"/>
      <c r="C900" s="162"/>
      <c r="D900" s="162"/>
      <c r="E900" s="162"/>
    </row>
    <row r="901" spans="1:5" ht="14.4" customHeight="1" x14ac:dyDescent="0.3">
      <c r="A901" s="162"/>
      <c r="B901" s="162"/>
      <c r="C901" s="162"/>
      <c r="D901" s="162"/>
      <c r="E901" s="162"/>
    </row>
    <row r="902" spans="1:5" ht="14.4" customHeight="1" x14ac:dyDescent="0.3">
      <c r="A902" s="162"/>
      <c r="B902" s="162"/>
      <c r="C902" s="162"/>
      <c r="D902" s="162"/>
      <c r="E902" s="162"/>
    </row>
    <row r="903" spans="1:5" ht="14.4" customHeight="1" x14ac:dyDescent="0.3">
      <c r="A903" s="162"/>
      <c r="B903" s="162"/>
      <c r="C903" s="162"/>
      <c r="D903" s="162"/>
      <c r="E903" s="162"/>
    </row>
    <row r="904" spans="1:5" ht="14.4" customHeight="1" x14ac:dyDescent="0.3">
      <c r="A904" s="162"/>
      <c r="B904" s="162"/>
      <c r="C904" s="162"/>
      <c r="D904" s="162"/>
      <c r="E904" s="162"/>
    </row>
    <row r="905" spans="1:5" ht="14.4" customHeight="1" x14ac:dyDescent="0.3">
      <c r="A905" s="162"/>
      <c r="B905" s="162"/>
      <c r="C905" s="162"/>
      <c r="D905" s="162"/>
      <c r="E905" s="162"/>
    </row>
    <row r="906" spans="1:5" ht="14.4" customHeight="1" x14ac:dyDescent="0.3">
      <c r="A906" s="162"/>
      <c r="B906" s="162"/>
      <c r="C906" s="162"/>
      <c r="D906" s="162"/>
      <c r="E906" s="162"/>
    </row>
    <row r="907" spans="1:5" ht="14.4" customHeight="1" x14ac:dyDescent="0.3">
      <c r="A907" s="162"/>
      <c r="B907" s="162"/>
      <c r="C907" s="162"/>
      <c r="D907" s="162"/>
      <c r="E907" s="162"/>
    </row>
    <row r="908" spans="1:5" ht="14.4" customHeight="1" x14ac:dyDescent="0.3">
      <c r="A908" s="162"/>
      <c r="B908" s="162"/>
      <c r="C908" s="162"/>
      <c r="D908" s="162"/>
      <c r="E908" s="162"/>
    </row>
    <row r="909" spans="1:5" ht="14.4" customHeight="1" x14ac:dyDescent="0.3">
      <c r="A909" s="162"/>
      <c r="B909" s="162"/>
      <c r="C909" s="162"/>
      <c r="D909" s="162"/>
      <c r="E909" s="162"/>
    </row>
    <row r="910" spans="1:5" ht="14.4" customHeight="1" x14ac:dyDescent="0.3">
      <c r="A910" s="162"/>
      <c r="B910" s="162"/>
      <c r="C910" s="162"/>
      <c r="D910" s="162"/>
      <c r="E910" s="162"/>
    </row>
    <row r="911" spans="1:5" ht="14.4" customHeight="1" x14ac:dyDescent="0.3">
      <c r="A911" s="162"/>
      <c r="B911" s="162"/>
      <c r="C911" s="162"/>
      <c r="D911" s="162"/>
      <c r="E911" s="162"/>
    </row>
    <row r="912" spans="1:5" ht="14.4" customHeight="1" x14ac:dyDescent="0.3">
      <c r="A912" s="162"/>
      <c r="B912" s="162"/>
      <c r="C912" s="162"/>
      <c r="D912" s="162"/>
      <c r="E912" s="162"/>
    </row>
    <row r="913" spans="1:5" ht="14.4" customHeight="1" x14ac:dyDescent="0.3">
      <c r="A913" s="162"/>
      <c r="B913" s="162"/>
      <c r="C913" s="162"/>
      <c r="D913" s="162"/>
      <c r="E913" s="162"/>
    </row>
    <row r="914" spans="1:5" ht="14.4" customHeight="1" x14ac:dyDescent="0.3">
      <c r="A914" s="162"/>
      <c r="B914" s="162"/>
      <c r="C914" s="162"/>
      <c r="D914" s="162"/>
      <c r="E914" s="162"/>
    </row>
    <row r="915" spans="1:5" ht="14.4" customHeight="1" x14ac:dyDescent="0.3">
      <c r="A915" s="162"/>
      <c r="B915" s="162"/>
      <c r="C915" s="162"/>
      <c r="D915" s="162"/>
      <c r="E915" s="162"/>
    </row>
    <row r="916" spans="1:5" ht="14.4" customHeight="1" x14ac:dyDescent="0.3">
      <c r="A916" s="162"/>
      <c r="B916" s="162"/>
      <c r="C916" s="162"/>
      <c r="D916" s="162"/>
      <c r="E916" s="162"/>
    </row>
    <row r="917" spans="1:5" ht="14.4" customHeight="1" x14ac:dyDescent="0.3">
      <c r="A917" s="162"/>
      <c r="B917" s="162"/>
      <c r="C917" s="162"/>
      <c r="D917" s="162"/>
      <c r="E917" s="162"/>
    </row>
    <row r="918" spans="1:5" ht="14.4" customHeight="1" x14ac:dyDescent="0.3">
      <c r="A918" s="162"/>
      <c r="B918" s="162"/>
      <c r="C918" s="162"/>
      <c r="D918" s="162"/>
      <c r="E918" s="162"/>
    </row>
    <row r="919" spans="1:5" ht="14.4" customHeight="1" x14ac:dyDescent="0.3">
      <c r="A919" s="162"/>
      <c r="B919" s="162"/>
      <c r="C919" s="162"/>
      <c r="D919" s="162"/>
      <c r="E919" s="162"/>
    </row>
    <row r="920" spans="1:5" ht="14.4" customHeight="1" x14ac:dyDescent="0.3">
      <c r="A920" s="162"/>
      <c r="B920" s="162"/>
      <c r="C920" s="162"/>
      <c r="D920" s="162"/>
      <c r="E920" s="162"/>
    </row>
    <row r="921" spans="1:5" ht="14.4" customHeight="1" x14ac:dyDescent="0.3">
      <c r="A921" s="162"/>
      <c r="B921" s="162"/>
      <c r="C921" s="162"/>
      <c r="D921" s="162"/>
      <c r="E921" s="162"/>
    </row>
    <row r="922" spans="1:5" ht="14.4" customHeight="1" x14ac:dyDescent="0.3">
      <c r="A922" s="162"/>
      <c r="B922" s="162"/>
      <c r="C922" s="162"/>
      <c r="D922" s="162"/>
      <c r="E922" s="162"/>
    </row>
    <row r="923" spans="1:5" ht="14.4" customHeight="1" x14ac:dyDescent="0.3">
      <c r="A923" s="162"/>
      <c r="B923" s="162"/>
      <c r="C923" s="162"/>
      <c r="D923" s="162"/>
      <c r="E923" s="162"/>
    </row>
    <row r="924" spans="1:5" ht="14.4" customHeight="1" x14ac:dyDescent="0.3">
      <c r="A924" s="162"/>
      <c r="B924" s="162"/>
      <c r="C924" s="162"/>
      <c r="D924" s="162"/>
      <c r="E924" s="162"/>
    </row>
    <row r="925" spans="1:5" ht="14.4" customHeight="1" x14ac:dyDescent="0.3">
      <c r="A925" s="162"/>
      <c r="B925" s="162"/>
      <c r="C925" s="162"/>
      <c r="D925" s="162"/>
      <c r="E925" s="162"/>
    </row>
    <row r="926" spans="1:5" ht="14.4" customHeight="1" x14ac:dyDescent="0.3">
      <c r="A926" s="162"/>
      <c r="B926" s="162"/>
      <c r="C926" s="162"/>
      <c r="D926" s="162"/>
      <c r="E926" s="162"/>
    </row>
    <row r="927" spans="1:5" ht="14.4" customHeight="1" x14ac:dyDescent="0.3">
      <c r="A927" s="162"/>
      <c r="B927" s="162"/>
      <c r="C927" s="162"/>
      <c r="D927" s="162"/>
      <c r="E927" s="162"/>
    </row>
    <row r="928" spans="1:5" ht="14.4" customHeight="1" x14ac:dyDescent="0.3">
      <c r="A928" s="162"/>
      <c r="B928" s="162"/>
      <c r="C928" s="162"/>
      <c r="D928" s="162"/>
      <c r="E928" s="162"/>
    </row>
    <row r="929" spans="1:5" ht="14.4" customHeight="1" x14ac:dyDescent="0.3">
      <c r="A929" s="162"/>
      <c r="B929" s="162"/>
      <c r="C929" s="162"/>
      <c r="D929" s="162"/>
      <c r="E929" s="162"/>
    </row>
    <row r="930" spans="1:5" ht="14.4" customHeight="1" x14ac:dyDescent="0.3">
      <c r="A930" s="162"/>
      <c r="B930" s="162"/>
      <c r="C930" s="162"/>
      <c r="D930" s="162"/>
      <c r="E930" s="162"/>
    </row>
    <row r="931" spans="1:5" ht="14.4" customHeight="1" x14ac:dyDescent="0.3">
      <c r="A931" s="162"/>
      <c r="B931" s="162"/>
      <c r="C931" s="162"/>
      <c r="D931" s="162"/>
      <c r="E931" s="162"/>
    </row>
    <row r="932" spans="1:5" ht="14.4" customHeight="1" x14ac:dyDescent="0.3">
      <c r="A932" s="162"/>
      <c r="B932" s="162"/>
      <c r="C932" s="162"/>
      <c r="D932" s="162"/>
      <c r="E932" s="162"/>
    </row>
    <row r="933" spans="1:5" ht="14.4" customHeight="1" x14ac:dyDescent="0.3">
      <c r="A933" s="162"/>
      <c r="B933" s="162"/>
      <c r="C933" s="162"/>
      <c r="D933" s="162"/>
      <c r="E933" s="162"/>
    </row>
    <row r="934" spans="1:5" ht="14.4" customHeight="1" x14ac:dyDescent="0.3">
      <c r="A934" s="162"/>
      <c r="B934" s="162"/>
      <c r="C934" s="162"/>
      <c r="D934" s="162"/>
      <c r="E934" s="162"/>
    </row>
    <row r="935" spans="1:5" ht="14.4" customHeight="1" x14ac:dyDescent="0.3">
      <c r="A935" s="162"/>
      <c r="B935" s="162"/>
      <c r="C935" s="162"/>
      <c r="D935" s="162"/>
      <c r="E935" s="162"/>
    </row>
    <row r="936" spans="1:5" ht="14.4" customHeight="1" x14ac:dyDescent="0.3">
      <c r="A936" s="162"/>
      <c r="B936" s="162"/>
      <c r="C936" s="162"/>
      <c r="D936" s="162"/>
      <c r="E936" s="162"/>
    </row>
    <row r="937" spans="1:5" ht="14.4" customHeight="1" x14ac:dyDescent="0.3">
      <c r="A937" s="162"/>
      <c r="B937" s="162"/>
      <c r="C937" s="162"/>
      <c r="D937" s="162"/>
      <c r="E937" s="162"/>
    </row>
    <row r="938" spans="1:5" ht="14.4" customHeight="1" x14ac:dyDescent="0.3">
      <c r="A938" s="162"/>
      <c r="B938" s="162"/>
      <c r="C938" s="162"/>
      <c r="D938" s="162"/>
      <c r="E938" s="162"/>
    </row>
    <row r="939" spans="1:5" ht="14.4" customHeight="1" x14ac:dyDescent="0.3">
      <c r="A939" s="162"/>
      <c r="B939" s="162"/>
      <c r="C939" s="162"/>
      <c r="D939" s="162"/>
      <c r="E939" s="162"/>
    </row>
    <row r="940" spans="1:5" ht="14.4" customHeight="1" x14ac:dyDescent="0.3">
      <c r="A940" s="162"/>
      <c r="B940" s="162"/>
      <c r="C940" s="162"/>
      <c r="D940" s="162"/>
      <c r="E940" s="162"/>
    </row>
    <row r="941" spans="1:5" ht="14.4" customHeight="1" x14ac:dyDescent="0.3">
      <c r="A941" s="162"/>
      <c r="B941" s="162"/>
      <c r="C941" s="162"/>
      <c r="D941" s="162"/>
      <c r="E941" s="162"/>
    </row>
    <row r="942" spans="1:5" ht="14.4" customHeight="1" x14ac:dyDescent="0.3">
      <c r="A942" s="162"/>
      <c r="B942" s="162"/>
      <c r="C942" s="162"/>
      <c r="D942" s="162"/>
      <c r="E942" s="162"/>
    </row>
    <row r="943" spans="1:5" ht="14.4" customHeight="1" x14ac:dyDescent="0.3">
      <c r="A943" s="162"/>
      <c r="B943" s="162"/>
      <c r="C943" s="162"/>
      <c r="D943" s="162"/>
      <c r="E943" s="162"/>
    </row>
    <row r="944" spans="1:5" ht="14.4" customHeight="1" x14ac:dyDescent="0.3">
      <c r="A944" s="162"/>
      <c r="B944" s="162"/>
      <c r="C944" s="162"/>
      <c r="D944" s="162"/>
      <c r="E944" s="162"/>
    </row>
    <row r="945" spans="1:5" ht="14.4" customHeight="1" x14ac:dyDescent="0.3">
      <c r="A945" s="162"/>
      <c r="B945" s="162"/>
      <c r="C945" s="162"/>
      <c r="D945" s="162"/>
      <c r="E945" s="162"/>
    </row>
    <row r="946" spans="1:5" ht="14.4" customHeight="1" x14ac:dyDescent="0.3">
      <c r="A946" s="162"/>
      <c r="B946" s="162"/>
      <c r="C946" s="162"/>
      <c r="D946" s="162"/>
      <c r="E946" s="162"/>
    </row>
    <row r="947" spans="1:5" ht="14.4" customHeight="1" x14ac:dyDescent="0.3">
      <c r="A947" s="162"/>
      <c r="B947" s="162"/>
      <c r="C947" s="162"/>
      <c r="D947" s="162"/>
      <c r="E947" s="162"/>
    </row>
    <row r="948" spans="1:5" ht="14.4" customHeight="1" x14ac:dyDescent="0.3">
      <c r="A948" s="162"/>
      <c r="B948" s="162"/>
      <c r="C948" s="162"/>
      <c r="D948" s="162"/>
      <c r="E948" s="162"/>
    </row>
    <row r="949" spans="1:5" ht="14.4" customHeight="1" x14ac:dyDescent="0.3">
      <c r="A949" s="162"/>
      <c r="B949" s="162"/>
      <c r="C949" s="162"/>
      <c r="D949" s="162"/>
      <c r="E949" s="162"/>
    </row>
    <row r="950" spans="1:5" ht="14.4" customHeight="1" x14ac:dyDescent="0.3">
      <c r="A950" s="162"/>
      <c r="B950" s="162"/>
      <c r="C950" s="162"/>
      <c r="D950" s="162"/>
      <c r="E950" s="162"/>
    </row>
    <row r="951" spans="1:5" ht="14.4" customHeight="1" x14ac:dyDescent="0.3">
      <c r="A951" s="162"/>
      <c r="B951" s="162"/>
      <c r="C951" s="162"/>
      <c r="D951" s="162"/>
      <c r="E951" s="162"/>
    </row>
    <row r="952" spans="1:5" ht="14.4" customHeight="1" x14ac:dyDescent="0.3">
      <c r="A952" s="162"/>
      <c r="B952" s="162"/>
      <c r="C952" s="162"/>
      <c r="D952" s="162"/>
      <c r="E952" s="162"/>
    </row>
    <row r="953" spans="1:5" ht="14.4" customHeight="1" x14ac:dyDescent="0.3">
      <c r="A953" s="162"/>
      <c r="B953" s="162"/>
      <c r="C953" s="162"/>
      <c r="D953" s="162"/>
      <c r="E953" s="162"/>
    </row>
    <row r="954" spans="1:5" ht="14.4" customHeight="1" x14ac:dyDescent="0.3">
      <c r="A954" s="162"/>
      <c r="B954" s="162"/>
      <c r="C954" s="162"/>
      <c r="D954" s="162"/>
      <c r="E954" s="162"/>
    </row>
    <row r="955" spans="1:5" ht="14.4" customHeight="1" x14ac:dyDescent="0.3">
      <c r="A955" s="162"/>
      <c r="B955" s="162"/>
      <c r="C955" s="162"/>
      <c r="D955" s="162"/>
      <c r="E955" s="162"/>
    </row>
    <row r="956" spans="1:5" ht="14.4" customHeight="1" x14ac:dyDescent="0.3">
      <c r="A956" s="162"/>
      <c r="B956" s="162"/>
      <c r="C956" s="162"/>
      <c r="D956" s="162"/>
      <c r="E956" s="162"/>
    </row>
    <row r="957" spans="1:5" ht="14.4" customHeight="1" x14ac:dyDescent="0.3">
      <c r="A957" s="162"/>
      <c r="B957" s="162"/>
      <c r="C957" s="162"/>
      <c r="D957" s="162"/>
      <c r="E957" s="162"/>
    </row>
    <row r="958" spans="1:5" ht="14.4" customHeight="1" x14ac:dyDescent="0.3">
      <c r="A958" s="162"/>
      <c r="B958" s="162"/>
      <c r="C958" s="162"/>
      <c r="D958" s="162"/>
      <c r="E958" s="162"/>
    </row>
    <row r="959" spans="1:5" ht="14.4" customHeight="1" x14ac:dyDescent="0.3">
      <c r="A959" s="162"/>
      <c r="B959" s="162"/>
      <c r="C959" s="162"/>
      <c r="D959" s="162"/>
      <c r="E959" s="162"/>
    </row>
    <row r="960" spans="1:5" ht="14.4" customHeight="1" x14ac:dyDescent="0.3">
      <c r="A960" s="162"/>
      <c r="B960" s="162"/>
      <c r="C960" s="162"/>
      <c r="D960" s="162"/>
      <c r="E960" s="162"/>
    </row>
    <row r="961" spans="1:5" ht="14.4" customHeight="1" x14ac:dyDescent="0.3">
      <c r="A961" s="162"/>
      <c r="B961" s="162"/>
      <c r="C961" s="162"/>
      <c r="D961" s="162"/>
      <c r="E961" s="162"/>
    </row>
    <row r="962" spans="1:5" ht="14.4" customHeight="1" x14ac:dyDescent="0.3">
      <c r="A962" s="162"/>
      <c r="B962" s="162"/>
      <c r="C962" s="162"/>
      <c r="D962" s="162"/>
      <c r="E962" s="162"/>
    </row>
    <row r="963" spans="1:5" ht="14.4" customHeight="1" x14ac:dyDescent="0.3">
      <c r="A963" s="162"/>
      <c r="B963" s="162"/>
      <c r="C963" s="162"/>
      <c r="D963" s="162"/>
      <c r="E963" s="162"/>
    </row>
    <row r="964" spans="1:5" ht="14.4" customHeight="1" x14ac:dyDescent="0.3">
      <c r="A964" s="162"/>
      <c r="B964" s="162"/>
      <c r="C964" s="162"/>
      <c r="D964" s="162"/>
      <c r="E964" s="162"/>
    </row>
    <row r="965" spans="1:5" ht="14.4" customHeight="1" x14ac:dyDescent="0.3">
      <c r="A965" s="162"/>
      <c r="B965" s="162"/>
      <c r="C965" s="162"/>
      <c r="D965" s="162"/>
      <c r="E965" s="162"/>
    </row>
    <row r="966" spans="1:5" ht="14.4" customHeight="1" x14ac:dyDescent="0.3">
      <c r="A966" s="162"/>
      <c r="B966" s="162"/>
      <c r="C966" s="162"/>
      <c r="D966" s="162"/>
      <c r="E966" s="162"/>
    </row>
    <row r="967" spans="1:5" ht="14.4" customHeight="1" x14ac:dyDescent="0.3">
      <c r="A967" s="162"/>
      <c r="B967" s="162"/>
      <c r="C967" s="162"/>
      <c r="D967" s="162"/>
      <c r="E967" s="162"/>
    </row>
    <row r="968" spans="1:5" ht="14.4" customHeight="1" x14ac:dyDescent="0.3">
      <c r="A968" s="162"/>
      <c r="B968" s="162"/>
      <c r="C968" s="162"/>
      <c r="D968" s="162"/>
      <c r="E968" s="162"/>
    </row>
    <row r="969" spans="1:5" ht="14.4" customHeight="1" x14ac:dyDescent="0.3">
      <c r="A969" s="162"/>
      <c r="B969" s="162"/>
      <c r="C969" s="162"/>
      <c r="D969" s="162"/>
      <c r="E969" s="162"/>
    </row>
    <row r="970" spans="1:5" ht="14.4" customHeight="1" x14ac:dyDescent="0.3">
      <c r="A970" s="162"/>
      <c r="B970" s="162"/>
      <c r="C970" s="162"/>
      <c r="D970" s="162"/>
      <c r="E970" s="162"/>
    </row>
    <row r="971" spans="1:5" ht="14.4" customHeight="1" x14ac:dyDescent="0.3">
      <c r="A971" s="162"/>
      <c r="B971" s="162"/>
      <c r="C971" s="162"/>
      <c r="D971" s="162"/>
      <c r="E971" s="162"/>
    </row>
    <row r="972" spans="1:5" ht="14.4" customHeight="1" x14ac:dyDescent="0.3">
      <c r="A972" s="162"/>
      <c r="B972" s="162"/>
      <c r="C972" s="162"/>
      <c r="D972" s="162"/>
      <c r="E972" s="162"/>
    </row>
    <row r="973" spans="1:5" ht="14.4" customHeight="1" x14ac:dyDescent="0.3">
      <c r="A973" s="162"/>
      <c r="B973" s="162"/>
      <c r="C973" s="162"/>
      <c r="D973" s="162"/>
      <c r="E973" s="162"/>
    </row>
    <row r="974" spans="1:5" ht="14.4" customHeight="1" x14ac:dyDescent="0.3">
      <c r="A974" s="162"/>
      <c r="B974" s="162"/>
      <c r="C974" s="162"/>
      <c r="D974" s="162"/>
      <c r="E974" s="162"/>
    </row>
    <row r="975" spans="1:5" ht="14.4" customHeight="1" x14ac:dyDescent="0.3">
      <c r="A975" s="162"/>
      <c r="B975" s="162"/>
      <c r="C975" s="162"/>
      <c r="D975" s="162"/>
      <c r="E975" s="162"/>
    </row>
    <row r="976" spans="1:5" ht="14.4" customHeight="1" x14ac:dyDescent="0.3">
      <c r="A976" s="162"/>
      <c r="B976" s="162"/>
      <c r="C976" s="162"/>
      <c r="D976" s="162"/>
      <c r="E976" s="162"/>
    </row>
    <row r="977" spans="1:5" ht="14.4" customHeight="1" x14ac:dyDescent="0.3">
      <c r="A977" s="162"/>
      <c r="B977" s="162"/>
      <c r="C977" s="162"/>
      <c r="D977" s="162"/>
      <c r="E977" s="162"/>
    </row>
    <row r="978" spans="1:5" ht="14.4" customHeight="1" x14ac:dyDescent="0.3">
      <c r="A978" s="162"/>
      <c r="B978" s="162"/>
      <c r="C978" s="162"/>
      <c r="D978" s="162"/>
      <c r="E978" s="162"/>
    </row>
    <row r="979" spans="1:5" ht="14.4" customHeight="1" x14ac:dyDescent="0.3">
      <c r="A979" s="162"/>
      <c r="B979" s="162"/>
      <c r="C979" s="162"/>
      <c r="D979" s="162"/>
      <c r="E979" s="162"/>
    </row>
    <row r="980" spans="1:5" ht="14.4" customHeight="1" x14ac:dyDescent="0.3">
      <c r="A980" s="162"/>
      <c r="B980" s="162"/>
      <c r="C980" s="162"/>
      <c r="D980" s="162"/>
      <c r="E980" s="162"/>
    </row>
    <row r="981" spans="1:5" ht="14.4" customHeight="1" x14ac:dyDescent="0.3">
      <c r="A981" s="162"/>
      <c r="B981" s="162"/>
      <c r="C981" s="162"/>
      <c r="D981" s="162"/>
      <c r="E981" s="162"/>
    </row>
    <row r="982" spans="1:5" ht="14.4" customHeight="1" x14ac:dyDescent="0.3">
      <c r="A982" s="162"/>
      <c r="B982" s="162"/>
      <c r="C982" s="162"/>
      <c r="D982" s="162"/>
      <c r="E982" s="162"/>
    </row>
    <row r="983" spans="1:5" ht="14.4" customHeight="1" x14ac:dyDescent="0.3">
      <c r="A983" s="162"/>
      <c r="B983" s="162"/>
      <c r="C983" s="162"/>
      <c r="D983" s="162"/>
      <c r="E983" s="162"/>
    </row>
    <row r="984" spans="1:5" ht="14.4" customHeight="1" x14ac:dyDescent="0.3">
      <c r="A984" s="162"/>
      <c r="B984" s="162"/>
      <c r="C984" s="162"/>
      <c r="D984" s="162"/>
      <c r="E984" s="162"/>
    </row>
    <row r="985" spans="1:5" ht="14.4" customHeight="1" x14ac:dyDescent="0.3">
      <c r="A985" s="162"/>
      <c r="B985" s="162"/>
      <c r="C985" s="162"/>
      <c r="D985" s="162"/>
      <c r="E985" s="162"/>
    </row>
    <row r="986" spans="1:5" ht="14.4" customHeight="1" x14ac:dyDescent="0.3">
      <c r="A986" s="162"/>
      <c r="B986" s="162"/>
      <c r="C986" s="162"/>
      <c r="D986" s="162"/>
      <c r="E986" s="162"/>
    </row>
    <row r="987" spans="1:5" ht="14.4" customHeight="1" x14ac:dyDescent="0.3">
      <c r="A987" s="162"/>
      <c r="B987" s="162"/>
      <c r="C987" s="162"/>
      <c r="D987" s="162"/>
      <c r="E987" s="162"/>
    </row>
    <row r="988" spans="1:5" ht="14.4" customHeight="1" x14ac:dyDescent="0.3">
      <c r="A988" s="162"/>
      <c r="B988" s="162"/>
      <c r="C988" s="162"/>
      <c r="D988" s="162"/>
      <c r="E988" s="162"/>
    </row>
    <row r="989" spans="1:5" ht="14.4" customHeight="1" x14ac:dyDescent="0.3">
      <c r="A989" s="162"/>
      <c r="B989" s="162"/>
      <c r="C989" s="162"/>
      <c r="D989" s="162"/>
      <c r="E989" s="162"/>
    </row>
    <row r="990" spans="1:5" ht="14.4" customHeight="1" x14ac:dyDescent="0.3">
      <c r="A990" s="162"/>
      <c r="B990" s="162"/>
      <c r="C990" s="162"/>
      <c r="D990" s="162"/>
      <c r="E990" s="162"/>
    </row>
    <row r="991" spans="1:5" ht="14.4" customHeight="1" x14ac:dyDescent="0.3">
      <c r="A991" s="162"/>
      <c r="B991" s="162"/>
      <c r="C991" s="162"/>
      <c r="D991" s="162"/>
      <c r="E991" s="162"/>
    </row>
    <row r="992" spans="1:5" ht="14.4" customHeight="1" x14ac:dyDescent="0.3">
      <c r="A992" s="162"/>
      <c r="B992" s="162"/>
      <c r="C992" s="162"/>
      <c r="D992" s="162"/>
      <c r="E992" s="162"/>
    </row>
    <row r="993" spans="1:5" ht="14.4" customHeight="1" x14ac:dyDescent="0.3">
      <c r="A993" s="162"/>
      <c r="B993" s="162"/>
      <c r="C993" s="162"/>
      <c r="D993" s="162"/>
      <c r="E993" s="162"/>
    </row>
    <row r="994" spans="1:5" ht="14.4" customHeight="1" x14ac:dyDescent="0.3">
      <c r="A994" s="162"/>
      <c r="B994" s="162"/>
      <c r="C994" s="162"/>
      <c r="D994" s="162"/>
      <c r="E994" s="162"/>
    </row>
    <row r="995" spans="1:5" ht="14.4" customHeight="1" x14ac:dyDescent="0.3">
      <c r="A995" s="162"/>
      <c r="B995" s="162"/>
      <c r="C995" s="162"/>
      <c r="D995" s="162"/>
      <c r="E995" s="162"/>
    </row>
    <row r="996" spans="1:5" ht="14.4" customHeight="1" x14ac:dyDescent="0.3">
      <c r="A996" s="162"/>
      <c r="B996" s="162"/>
      <c r="C996" s="162"/>
      <c r="D996" s="162"/>
      <c r="E996" s="162"/>
    </row>
    <row r="997" spans="1:5" ht="14.4" customHeight="1" x14ac:dyDescent="0.3">
      <c r="A997" s="162"/>
      <c r="B997" s="162"/>
      <c r="C997" s="162"/>
      <c r="D997" s="162"/>
      <c r="E997" s="162"/>
    </row>
    <row r="998" spans="1:5" ht="14.4" customHeight="1" x14ac:dyDescent="0.3">
      <c r="A998" s="162"/>
      <c r="B998" s="162"/>
      <c r="C998" s="162"/>
      <c r="D998" s="162"/>
      <c r="E998" s="162"/>
    </row>
    <row r="999" spans="1:5" ht="14.4" customHeight="1" x14ac:dyDescent="0.3">
      <c r="A999" s="162"/>
      <c r="B999" s="162"/>
      <c r="C999" s="162"/>
      <c r="D999" s="162"/>
      <c r="E999" s="162"/>
    </row>
    <row r="1000" spans="1:5" ht="14.4" customHeight="1" x14ac:dyDescent="0.3">
      <c r="A1000" s="162"/>
      <c r="B1000" s="162"/>
      <c r="C1000" s="162"/>
      <c r="D1000" s="162"/>
      <c r="E1000" s="162"/>
    </row>
    <row r="1001" spans="1:5" ht="14.4" customHeight="1" x14ac:dyDescent="0.3">
      <c r="A1001" s="162"/>
      <c r="B1001" s="162"/>
      <c r="C1001" s="162"/>
      <c r="D1001" s="162"/>
      <c r="E1001" s="162"/>
    </row>
    <row r="1002" spans="1:5" ht="14.4" customHeight="1" x14ac:dyDescent="0.3">
      <c r="A1002" s="162"/>
      <c r="B1002" s="162"/>
      <c r="C1002" s="162"/>
      <c r="D1002" s="162"/>
      <c r="E1002" s="162"/>
    </row>
    <row r="1003" spans="1:5" ht="14.4" customHeight="1" x14ac:dyDescent="0.3">
      <c r="A1003" s="162"/>
      <c r="B1003" s="162"/>
      <c r="C1003" s="162"/>
      <c r="D1003" s="162"/>
      <c r="E1003" s="162"/>
    </row>
    <row r="1004" spans="1:5" ht="14.4" customHeight="1" x14ac:dyDescent="0.3">
      <c r="A1004" s="162"/>
      <c r="B1004" s="162"/>
      <c r="C1004" s="162"/>
      <c r="D1004" s="162"/>
      <c r="E1004" s="162"/>
    </row>
    <row r="1005" spans="1:5" ht="14.4" customHeight="1" x14ac:dyDescent="0.3">
      <c r="A1005" s="162"/>
      <c r="B1005" s="162"/>
      <c r="C1005" s="162"/>
      <c r="D1005" s="162"/>
      <c r="E1005" s="162"/>
    </row>
    <row r="1006" spans="1:5" ht="14.4" customHeight="1" x14ac:dyDescent="0.3">
      <c r="A1006" s="162"/>
      <c r="B1006" s="162"/>
      <c r="C1006" s="162"/>
      <c r="D1006" s="162"/>
      <c r="E1006" s="162"/>
    </row>
    <row r="1007" spans="1:5" ht="14.4" customHeight="1" x14ac:dyDescent="0.3">
      <c r="A1007" s="162"/>
      <c r="B1007" s="162"/>
      <c r="C1007" s="162"/>
      <c r="D1007" s="162"/>
      <c r="E1007" s="162"/>
    </row>
    <row r="1008" spans="1:5" ht="14.4" customHeight="1" x14ac:dyDescent="0.3">
      <c r="A1008" s="162"/>
      <c r="B1008" s="162"/>
      <c r="C1008" s="162"/>
      <c r="D1008" s="162"/>
      <c r="E1008" s="162"/>
    </row>
    <row r="1009" spans="1:5" ht="14.4" customHeight="1" x14ac:dyDescent="0.3">
      <c r="A1009" s="162"/>
      <c r="B1009" s="162"/>
      <c r="C1009" s="162"/>
      <c r="D1009" s="162"/>
      <c r="E1009" s="162"/>
    </row>
    <row r="1010" spans="1:5" ht="14.4" customHeight="1" x14ac:dyDescent="0.3">
      <c r="A1010" s="162"/>
      <c r="B1010" s="162"/>
      <c r="C1010" s="162"/>
      <c r="D1010" s="162"/>
      <c r="E1010" s="162"/>
    </row>
    <row r="1011" spans="1:5" ht="14.4" customHeight="1" x14ac:dyDescent="0.3">
      <c r="A1011" s="162"/>
      <c r="B1011" s="162"/>
      <c r="C1011" s="162"/>
      <c r="D1011" s="162"/>
      <c r="E1011" s="162"/>
    </row>
    <row r="1012" spans="1:5" ht="14.4" customHeight="1" x14ac:dyDescent="0.3">
      <c r="A1012" s="162"/>
      <c r="B1012" s="162"/>
      <c r="C1012" s="162"/>
      <c r="D1012" s="162"/>
      <c r="E1012" s="162"/>
    </row>
    <row r="1013" spans="1:5" ht="14.4" customHeight="1" x14ac:dyDescent="0.3">
      <c r="A1013" s="162"/>
      <c r="B1013" s="162"/>
      <c r="C1013" s="162"/>
      <c r="D1013" s="162"/>
      <c r="E1013" s="162"/>
    </row>
    <row r="1014" spans="1:5" ht="14.4" customHeight="1" x14ac:dyDescent="0.3">
      <c r="A1014" s="162"/>
      <c r="B1014" s="162"/>
      <c r="C1014" s="162"/>
      <c r="D1014" s="162"/>
      <c r="E1014" s="162"/>
    </row>
    <row r="1015" spans="1:5" ht="14.4" customHeight="1" x14ac:dyDescent="0.3">
      <c r="A1015" s="162"/>
      <c r="B1015" s="162"/>
      <c r="C1015" s="162"/>
      <c r="D1015" s="162"/>
      <c r="E1015" s="162"/>
    </row>
    <row r="1016" spans="1:5" ht="14.4" customHeight="1" x14ac:dyDescent="0.3">
      <c r="A1016" s="162"/>
      <c r="B1016" s="162"/>
      <c r="C1016" s="162"/>
      <c r="D1016" s="162"/>
      <c r="E1016" s="162"/>
    </row>
    <row r="1017" spans="1:5" ht="14.4" customHeight="1" x14ac:dyDescent="0.3">
      <c r="A1017" s="162"/>
      <c r="B1017" s="162"/>
      <c r="C1017" s="162"/>
      <c r="D1017" s="162"/>
      <c r="E1017" s="162"/>
    </row>
    <row r="1018" spans="1:5" ht="14.4" customHeight="1" x14ac:dyDescent="0.3">
      <c r="A1018" s="162"/>
      <c r="B1018" s="162"/>
      <c r="C1018" s="162"/>
      <c r="D1018" s="162"/>
      <c r="E1018" s="162"/>
    </row>
    <row r="1019" spans="1:5" ht="14.4" customHeight="1" x14ac:dyDescent="0.3">
      <c r="A1019" s="162"/>
      <c r="B1019" s="162"/>
      <c r="C1019" s="162"/>
      <c r="D1019" s="162"/>
      <c r="E1019" s="162"/>
    </row>
    <row r="1020" spans="1:5" ht="14.4" customHeight="1" x14ac:dyDescent="0.3">
      <c r="A1020" s="162"/>
      <c r="B1020" s="162"/>
      <c r="C1020" s="162"/>
      <c r="D1020" s="162"/>
      <c r="E1020" s="162"/>
    </row>
    <row r="1021" spans="1:5" ht="14.4" customHeight="1" x14ac:dyDescent="0.3">
      <c r="A1021" s="162"/>
      <c r="B1021" s="162"/>
      <c r="C1021" s="162"/>
      <c r="D1021" s="162"/>
      <c r="E1021" s="162"/>
    </row>
    <row r="1022" spans="1:5" ht="14.4" customHeight="1" x14ac:dyDescent="0.3">
      <c r="A1022" s="162"/>
      <c r="B1022" s="162"/>
      <c r="C1022" s="162"/>
      <c r="D1022" s="162"/>
      <c r="E1022" s="162"/>
    </row>
    <row r="1023" spans="1:5" ht="14.4" customHeight="1" x14ac:dyDescent="0.3">
      <c r="A1023" s="162"/>
      <c r="B1023" s="162"/>
      <c r="C1023" s="162"/>
      <c r="D1023" s="162"/>
      <c r="E1023" s="162"/>
    </row>
    <row r="1024" spans="1:5" ht="14.4" customHeight="1" x14ac:dyDescent="0.3">
      <c r="A1024" s="162"/>
      <c r="B1024" s="162"/>
      <c r="C1024" s="162"/>
      <c r="D1024" s="162"/>
      <c r="E1024" s="162"/>
    </row>
    <row r="1025" spans="1:5" ht="14.4" customHeight="1" x14ac:dyDescent="0.3">
      <c r="A1025" s="162"/>
      <c r="B1025" s="162"/>
      <c r="C1025" s="162"/>
      <c r="D1025" s="162"/>
      <c r="E1025" s="162"/>
    </row>
    <row r="1026" spans="1:5" ht="14.4" customHeight="1" x14ac:dyDescent="0.3">
      <c r="A1026" s="162"/>
      <c r="B1026" s="162"/>
      <c r="C1026" s="162"/>
      <c r="D1026" s="162"/>
      <c r="E1026" s="162"/>
    </row>
    <row r="1027" spans="1:5" ht="14.4" customHeight="1" x14ac:dyDescent="0.3">
      <c r="A1027" s="162"/>
      <c r="B1027" s="162"/>
      <c r="C1027" s="162"/>
      <c r="D1027" s="162"/>
      <c r="E1027" s="162"/>
    </row>
    <row r="1028" spans="1:5" ht="14.4" customHeight="1" x14ac:dyDescent="0.3">
      <c r="A1028" s="162"/>
      <c r="B1028" s="162"/>
      <c r="C1028" s="162"/>
      <c r="D1028" s="162"/>
      <c r="E1028" s="162"/>
    </row>
    <row r="1029" spans="1:5" ht="14.4" customHeight="1" x14ac:dyDescent="0.3">
      <c r="A1029" s="162"/>
      <c r="B1029" s="162"/>
      <c r="C1029" s="162"/>
      <c r="D1029" s="162"/>
      <c r="E1029" s="162"/>
    </row>
    <row r="1030" spans="1:5" ht="14.4" customHeight="1" x14ac:dyDescent="0.3">
      <c r="A1030" s="162"/>
      <c r="B1030" s="162"/>
      <c r="C1030" s="162"/>
      <c r="D1030" s="162"/>
      <c r="E1030" s="162"/>
    </row>
    <row r="1031" spans="1:5" ht="14.4" customHeight="1" x14ac:dyDescent="0.3">
      <c r="A1031" s="162"/>
      <c r="B1031" s="162"/>
      <c r="C1031" s="162"/>
      <c r="D1031" s="162"/>
      <c r="E1031" s="162"/>
    </row>
    <row r="1032" spans="1:5" ht="14.4" customHeight="1" x14ac:dyDescent="0.3">
      <c r="A1032" s="162"/>
      <c r="B1032" s="162"/>
      <c r="C1032" s="162"/>
      <c r="D1032" s="162"/>
      <c r="E1032" s="162"/>
    </row>
    <row r="1033" spans="1:5" ht="14.4" customHeight="1" x14ac:dyDescent="0.3">
      <c r="A1033" s="162"/>
      <c r="B1033" s="162"/>
      <c r="C1033" s="162"/>
      <c r="D1033" s="162"/>
      <c r="E1033" s="162"/>
    </row>
    <row r="1034" spans="1:5" ht="14.4" customHeight="1" x14ac:dyDescent="0.3">
      <c r="A1034" s="162"/>
      <c r="B1034" s="162"/>
      <c r="C1034" s="162"/>
      <c r="D1034" s="162"/>
      <c r="E1034" s="162"/>
    </row>
    <row r="1035" spans="1:5" ht="14.4" customHeight="1" x14ac:dyDescent="0.3">
      <c r="A1035" s="162"/>
      <c r="B1035" s="162"/>
      <c r="C1035" s="162"/>
      <c r="D1035" s="162"/>
      <c r="E1035" s="162"/>
    </row>
    <row r="1036" spans="1:5" ht="14.4" customHeight="1" x14ac:dyDescent="0.3">
      <c r="A1036" s="162"/>
      <c r="B1036" s="162"/>
      <c r="C1036" s="162"/>
      <c r="D1036" s="162"/>
      <c r="E1036" s="162"/>
    </row>
    <row r="1037" spans="1:5" ht="14.4" customHeight="1" x14ac:dyDescent="0.3">
      <c r="A1037" s="162"/>
      <c r="B1037" s="162"/>
      <c r="C1037" s="162"/>
      <c r="D1037" s="162"/>
      <c r="E1037" s="162"/>
    </row>
    <row r="1038" spans="1:5" ht="14.4" customHeight="1" x14ac:dyDescent="0.3">
      <c r="A1038" s="162"/>
      <c r="B1038" s="162"/>
      <c r="C1038" s="162"/>
      <c r="D1038" s="162"/>
      <c r="E1038" s="162"/>
    </row>
    <row r="1039" spans="1:5" ht="14.4" customHeight="1" x14ac:dyDescent="0.3">
      <c r="A1039" s="162"/>
      <c r="B1039" s="162"/>
      <c r="C1039" s="162"/>
      <c r="D1039" s="162"/>
      <c r="E1039" s="162"/>
    </row>
    <row r="1040" spans="1:5" ht="14.4" customHeight="1" x14ac:dyDescent="0.3">
      <c r="A1040" s="162"/>
      <c r="B1040" s="162"/>
      <c r="C1040" s="162"/>
      <c r="D1040" s="162"/>
      <c r="E1040" s="162"/>
    </row>
    <row r="1041" spans="1:5" ht="14.4" customHeight="1" x14ac:dyDescent="0.3">
      <c r="A1041" s="162"/>
      <c r="B1041" s="162"/>
      <c r="C1041" s="162"/>
      <c r="D1041" s="162"/>
      <c r="E1041" s="162"/>
    </row>
    <row r="1042" spans="1:5" ht="14.4" customHeight="1" x14ac:dyDescent="0.3">
      <c r="A1042" s="162"/>
      <c r="B1042" s="162"/>
      <c r="C1042" s="162"/>
      <c r="D1042" s="162"/>
      <c r="E1042" s="162"/>
    </row>
    <row r="1043" spans="1:5" ht="14.4" customHeight="1" x14ac:dyDescent="0.3">
      <c r="A1043" s="162"/>
      <c r="B1043" s="162"/>
      <c r="C1043" s="162"/>
      <c r="D1043" s="162"/>
      <c r="E1043" s="162"/>
    </row>
    <row r="1044" spans="1:5" ht="14.4" customHeight="1" x14ac:dyDescent="0.3">
      <c r="A1044" s="162"/>
      <c r="B1044" s="162"/>
      <c r="C1044" s="162"/>
      <c r="D1044" s="162"/>
      <c r="E1044" s="162"/>
    </row>
    <row r="1045" spans="1:5" ht="14.4" customHeight="1" x14ac:dyDescent="0.3">
      <c r="A1045" s="162"/>
      <c r="B1045" s="162"/>
      <c r="C1045" s="162"/>
      <c r="D1045" s="162"/>
      <c r="E1045" s="162"/>
    </row>
    <row r="1046" spans="1:5" ht="14.4" customHeight="1" x14ac:dyDescent="0.3">
      <c r="A1046" s="162"/>
      <c r="B1046" s="162"/>
      <c r="C1046" s="162"/>
      <c r="D1046" s="162"/>
      <c r="E1046" s="162"/>
    </row>
    <row r="1047" spans="1:5" ht="14.4" customHeight="1" x14ac:dyDescent="0.3">
      <c r="A1047" s="162"/>
      <c r="B1047" s="162"/>
      <c r="C1047" s="162"/>
      <c r="D1047" s="162"/>
      <c r="E1047" s="162"/>
    </row>
    <row r="1048" spans="1:5" ht="14.4" customHeight="1" x14ac:dyDescent="0.3">
      <c r="A1048" s="162"/>
      <c r="B1048" s="162"/>
      <c r="C1048" s="162"/>
      <c r="D1048" s="162"/>
      <c r="E1048" s="162"/>
    </row>
    <row r="1049" spans="1:5" ht="14.4" customHeight="1" x14ac:dyDescent="0.3">
      <c r="A1049" s="162"/>
      <c r="B1049" s="162"/>
      <c r="C1049" s="162"/>
      <c r="D1049" s="162"/>
      <c r="E1049" s="162"/>
    </row>
    <row r="1050" spans="1:5" ht="14.4" customHeight="1" x14ac:dyDescent="0.3">
      <c r="A1050" s="162"/>
      <c r="B1050" s="162"/>
      <c r="C1050" s="162"/>
      <c r="D1050" s="162"/>
      <c r="E1050" s="162"/>
    </row>
    <row r="1051" spans="1:5" ht="14.4" customHeight="1" x14ac:dyDescent="0.3">
      <c r="A1051" s="162"/>
      <c r="B1051" s="162"/>
      <c r="C1051" s="162"/>
      <c r="D1051" s="162"/>
      <c r="E1051" s="162"/>
    </row>
    <row r="1052" spans="1:5" ht="14.4" customHeight="1" x14ac:dyDescent="0.3">
      <c r="A1052" s="162"/>
      <c r="B1052" s="162"/>
      <c r="C1052" s="162"/>
      <c r="D1052" s="162"/>
      <c r="E1052" s="162"/>
    </row>
    <row r="1053" spans="1:5" ht="14.4" customHeight="1" x14ac:dyDescent="0.3">
      <c r="A1053" s="162"/>
      <c r="B1053" s="162"/>
      <c r="C1053" s="162"/>
      <c r="D1053" s="162"/>
      <c r="E1053" s="162"/>
    </row>
    <row r="1054" spans="1:5" ht="14.4" customHeight="1" x14ac:dyDescent="0.3">
      <c r="A1054" s="162"/>
      <c r="B1054" s="162"/>
      <c r="C1054" s="162"/>
      <c r="D1054" s="162"/>
      <c r="E1054" s="162"/>
    </row>
    <row r="1055" spans="1:5" ht="14.4" customHeight="1" x14ac:dyDescent="0.3">
      <c r="A1055" s="162"/>
      <c r="B1055" s="162"/>
      <c r="C1055" s="162"/>
      <c r="D1055" s="162"/>
      <c r="E1055" s="162"/>
    </row>
    <row r="1056" spans="1:5" ht="14.4" customHeight="1" x14ac:dyDescent="0.3">
      <c r="A1056" s="162"/>
      <c r="B1056" s="162"/>
      <c r="C1056" s="162"/>
      <c r="D1056" s="162"/>
      <c r="E1056" s="162"/>
    </row>
    <row r="1057" spans="1:5" ht="14.4" customHeight="1" x14ac:dyDescent="0.3">
      <c r="A1057" s="162"/>
      <c r="B1057" s="162"/>
      <c r="C1057" s="162"/>
      <c r="D1057" s="162"/>
      <c r="E1057" s="162"/>
    </row>
    <row r="1058" spans="1:5" ht="14.4" customHeight="1" x14ac:dyDescent="0.3">
      <c r="A1058" s="162"/>
      <c r="B1058" s="162"/>
      <c r="C1058" s="162"/>
      <c r="D1058" s="162"/>
      <c r="E1058" s="162"/>
    </row>
    <row r="1059" spans="1:5" ht="14.4" customHeight="1" x14ac:dyDescent="0.3">
      <c r="A1059" s="162"/>
      <c r="B1059" s="162"/>
      <c r="C1059" s="162"/>
      <c r="D1059" s="162"/>
      <c r="E1059" s="162"/>
    </row>
    <row r="1060" spans="1:5" ht="14.4" customHeight="1" x14ac:dyDescent="0.3">
      <c r="A1060" s="162"/>
      <c r="B1060" s="162"/>
      <c r="C1060" s="162"/>
      <c r="D1060" s="162"/>
      <c r="E1060" s="162"/>
    </row>
    <row r="1061" spans="1:5" ht="14.4" customHeight="1" x14ac:dyDescent="0.3">
      <c r="A1061" s="162"/>
      <c r="B1061" s="162"/>
      <c r="C1061" s="162"/>
      <c r="D1061" s="162"/>
      <c r="E1061" s="162"/>
    </row>
    <row r="1062" spans="1:5" ht="14.4" customHeight="1" x14ac:dyDescent="0.3">
      <c r="A1062" s="162"/>
      <c r="B1062" s="162"/>
      <c r="C1062" s="162"/>
      <c r="D1062" s="162"/>
      <c r="E1062" s="162"/>
    </row>
    <row r="1063" spans="1:5" ht="14.4" customHeight="1" x14ac:dyDescent="0.3">
      <c r="A1063" s="162"/>
      <c r="B1063" s="162"/>
      <c r="C1063" s="162"/>
      <c r="D1063" s="162"/>
      <c r="E1063" s="162"/>
    </row>
    <row r="1064" spans="1:5" ht="14.4" customHeight="1" x14ac:dyDescent="0.3">
      <c r="A1064" s="162"/>
      <c r="B1064" s="162"/>
      <c r="C1064" s="162"/>
      <c r="D1064" s="162"/>
      <c r="E1064" s="162"/>
    </row>
    <row r="1065" spans="1:5" ht="14.4" customHeight="1" x14ac:dyDescent="0.3">
      <c r="A1065" s="162"/>
      <c r="B1065" s="162"/>
      <c r="C1065" s="162"/>
      <c r="D1065" s="162"/>
      <c r="E1065" s="162"/>
    </row>
    <row r="1066" spans="1:5" ht="14.4" customHeight="1" x14ac:dyDescent="0.3">
      <c r="A1066" s="162"/>
      <c r="B1066" s="162"/>
      <c r="C1066" s="162"/>
      <c r="D1066" s="162"/>
      <c r="E1066" s="162"/>
    </row>
    <row r="1067" spans="1:5" ht="14.4" customHeight="1" x14ac:dyDescent="0.3">
      <c r="A1067" s="162"/>
      <c r="B1067" s="162"/>
      <c r="C1067" s="162"/>
      <c r="D1067" s="162"/>
      <c r="E1067" s="162"/>
    </row>
    <row r="1068" spans="1:5" ht="14.4" customHeight="1" x14ac:dyDescent="0.3">
      <c r="A1068" s="162"/>
      <c r="B1068" s="162"/>
      <c r="C1068" s="162"/>
      <c r="D1068" s="162"/>
      <c r="E1068" s="162"/>
    </row>
    <row r="1069" spans="1:5" ht="14.4" customHeight="1" x14ac:dyDescent="0.3">
      <c r="A1069" s="162"/>
      <c r="B1069" s="162"/>
      <c r="C1069" s="162"/>
      <c r="D1069" s="162"/>
      <c r="E1069" s="162"/>
    </row>
    <row r="1070" spans="1:5" ht="14.4" customHeight="1" x14ac:dyDescent="0.3">
      <c r="A1070" s="162"/>
      <c r="B1070" s="162"/>
      <c r="C1070" s="162"/>
      <c r="D1070" s="162"/>
      <c r="E1070" s="162"/>
    </row>
    <row r="1071" spans="1:5" ht="14.4" customHeight="1" x14ac:dyDescent="0.3">
      <c r="A1071" s="162"/>
      <c r="B1071" s="162"/>
      <c r="C1071" s="162"/>
      <c r="D1071" s="162"/>
      <c r="E1071" s="162"/>
    </row>
    <row r="1072" spans="1:5" ht="14.4" customHeight="1" x14ac:dyDescent="0.3">
      <c r="A1072" s="162"/>
      <c r="B1072" s="162"/>
      <c r="C1072" s="162"/>
      <c r="D1072" s="162"/>
      <c r="E1072" s="162"/>
    </row>
    <row r="1073" spans="1:5" ht="14.4" customHeight="1" x14ac:dyDescent="0.3">
      <c r="A1073" s="162"/>
      <c r="B1073" s="162"/>
      <c r="C1073" s="162"/>
      <c r="D1073" s="162"/>
      <c r="E1073" s="162"/>
    </row>
    <row r="1074" spans="1:5" ht="14.4" customHeight="1" x14ac:dyDescent="0.3">
      <c r="A1074" s="162"/>
      <c r="B1074" s="162"/>
      <c r="C1074" s="162"/>
      <c r="D1074" s="162"/>
      <c r="E1074" s="162"/>
    </row>
    <row r="1075" spans="1:5" ht="14.4" customHeight="1" x14ac:dyDescent="0.3">
      <c r="A1075" s="162"/>
      <c r="B1075" s="162"/>
      <c r="C1075" s="162"/>
      <c r="D1075" s="162"/>
      <c r="E1075" s="162"/>
    </row>
    <row r="1076" spans="1:5" ht="14.4" customHeight="1" x14ac:dyDescent="0.3">
      <c r="A1076" s="162"/>
      <c r="B1076" s="162"/>
      <c r="C1076" s="162"/>
      <c r="D1076" s="162"/>
      <c r="E1076" s="162"/>
    </row>
    <row r="1077" spans="1:5" ht="14.4" customHeight="1" x14ac:dyDescent="0.3">
      <c r="A1077" s="162"/>
      <c r="B1077" s="162"/>
      <c r="C1077" s="162"/>
      <c r="D1077" s="162"/>
      <c r="E1077" s="162"/>
    </row>
    <row r="1078" spans="1:5" ht="14.4" customHeight="1" x14ac:dyDescent="0.3">
      <c r="A1078" s="162"/>
      <c r="B1078" s="162"/>
      <c r="C1078" s="162"/>
      <c r="D1078" s="162"/>
      <c r="E1078" s="162"/>
    </row>
    <row r="1079" spans="1:5" ht="14.4" customHeight="1" x14ac:dyDescent="0.3">
      <c r="A1079" s="162"/>
      <c r="B1079" s="162"/>
      <c r="C1079" s="162"/>
      <c r="D1079" s="162"/>
      <c r="E1079" s="162"/>
    </row>
    <row r="1080" spans="1:5" ht="14.4" customHeight="1" x14ac:dyDescent="0.3">
      <c r="A1080" s="162"/>
      <c r="B1080" s="162"/>
      <c r="C1080" s="162"/>
      <c r="D1080" s="162"/>
      <c r="E1080" s="162"/>
    </row>
    <row r="1081" spans="1:5" ht="14.4" customHeight="1" x14ac:dyDescent="0.3">
      <c r="A1081" s="162"/>
      <c r="B1081" s="162"/>
      <c r="C1081" s="162"/>
      <c r="D1081" s="162"/>
      <c r="E1081" s="162"/>
    </row>
    <row r="1082" spans="1:5" ht="14.4" customHeight="1" x14ac:dyDescent="0.3">
      <c r="A1082" s="162"/>
      <c r="B1082" s="162"/>
      <c r="C1082" s="162"/>
      <c r="D1082" s="162"/>
      <c r="E1082" s="162"/>
    </row>
    <row r="1083" spans="1:5" ht="14.4" customHeight="1" x14ac:dyDescent="0.3">
      <c r="A1083" s="162"/>
      <c r="B1083" s="162"/>
      <c r="C1083" s="162"/>
      <c r="D1083" s="162"/>
      <c r="E1083" s="162"/>
    </row>
    <row r="1084" spans="1:5" ht="14.4" customHeight="1" x14ac:dyDescent="0.3">
      <c r="A1084" s="162"/>
      <c r="B1084" s="162"/>
      <c r="C1084" s="162"/>
      <c r="D1084" s="162"/>
      <c r="E1084" s="162"/>
    </row>
    <row r="1085" spans="1:5" ht="14.4" customHeight="1" x14ac:dyDescent="0.3">
      <c r="A1085" s="162"/>
      <c r="B1085" s="162"/>
      <c r="C1085" s="162"/>
      <c r="D1085" s="162"/>
      <c r="E1085" s="162"/>
    </row>
    <row r="1086" spans="1:5" ht="14.4" customHeight="1" x14ac:dyDescent="0.3">
      <c r="A1086" s="162"/>
      <c r="B1086" s="162"/>
      <c r="C1086" s="162"/>
      <c r="D1086" s="162"/>
      <c r="E1086" s="162"/>
    </row>
    <row r="1087" spans="1:5" ht="14.4" customHeight="1" x14ac:dyDescent="0.3">
      <c r="A1087" s="162"/>
      <c r="B1087" s="162"/>
      <c r="C1087" s="162"/>
      <c r="D1087" s="162"/>
      <c r="E1087" s="162"/>
    </row>
    <row r="1088" spans="1:5" ht="14.4" customHeight="1" x14ac:dyDescent="0.3">
      <c r="A1088" s="162"/>
      <c r="B1088" s="162"/>
      <c r="C1088" s="162"/>
      <c r="D1088" s="162"/>
      <c r="E1088" s="162"/>
    </row>
    <row r="1089" spans="1:5" ht="14.4" customHeight="1" x14ac:dyDescent="0.3">
      <c r="A1089" s="162"/>
      <c r="B1089" s="162"/>
      <c r="C1089" s="162"/>
      <c r="D1089" s="162"/>
      <c r="E1089" s="162"/>
    </row>
    <row r="1090" spans="1:5" ht="14.4" customHeight="1" x14ac:dyDescent="0.3">
      <c r="A1090" s="162"/>
      <c r="B1090" s="162"/>
      <c r="C1090" s="162"/>
      <c r="D1090" s="162"/>
      <c r="E1090" s="162"/>
    </row>
    <row r="1091" spans="1:5" ht="14.4" customHeight="1" x14ac:dyDescent="0.3">
      <c r="A1091" s="162"/>
      <c r="B1091" s="162"/>
      <c r="C1091" s="162"/>
      <c r="D1091" s="162"/>
      <c r="E1091" s="162"/>
    </row>
    <row r="1092" spans="1:5" ht="14.4" customHeight="1" x14ac:dyDescent="0.3">
      <c r="A1092" s="162"/>
      <c r="B1092" s="162"/>
      <c r="C1092" s="162"/>
      <c r="D1092" s="162"/>
      <c r="E1092" s="162"/>
    </row>
    <row r="1093" spans="1:5" ht="14.4" customHeight="1" x14ac:dyDescent="0.3">
      <c r="A1093" s="162"/>
      <c r="B1093" s="162"/>
      <c r="C1093" s="162"/>
      <c r="D1093" s="162"/>
      <c r="E1093" s="162"/>
    </row>
    <row r="1094" spans="1:5" ht="14.4" customHeight="1" x14ac:dyDescent="0.3">
      <c r="A1094" s="162"/>
      <c r="B1094" s="162"/>
      <c r="C1094" s="162"/>
      <c r="D1094" s="162"/>
      <c r="E1094" s="162"/>
    </row>
    <row r="1095" spans="1:5" ht="14.4" customHeight="1" x14ac:dyDescent="0.3">
      <c r="A1095" s="162"/>
      <c r="B1095" s="162"/>
      <c r="C1095" s="162"/>
      <c r="D1095" s="162"/>
      <c r="E1095" s="162"/>
    </row>
    <row r="1096" spans="1:5" ht="14.4" customHeight="1" x14ac:dyDescent="0.3">
      <c r="A1096" s="162"/>
      <c r="B1096" s="162"/>
      <c r="C1096" s="162"/>
      <c r="D1096" s="162"/>
      <c r="E1096" s="162"/>
    </row>
    <row r="1097" spans="1:5" ht="14.4" customHeight="1" x14ac:dyDescent="0.3">
      <c r="A1097" s="162"/>
      <c r="B1097" s="162"/>
      <c r="C1097" s="162"/>
      <c r="D1097" s="162"/>
      <c r="E1097" s="162"/>
    </row>
    <row r="1098" spans="1:5" ht="14.4" customHeight="1" x14ac:dyDescent="0.3">
      <c r="A1098" s="162"/>
      <c r="B1098" s="162"/>
      <c r="C1098" s="162"/>
      <c r="D1098" s="162"/>
      <c r="E1098" s="162"/>
    </row>
    <row r="1099" spans="1:5" ht="14.4" customHeight="1" x14ac:dyDescent="0.3">
      <c r="A1099" s="162"/>
      <c r="B1099" s="162"/>
      <c r="C1099" s="162"/>
      <c r="D1099" s="162"/>
      <c r="E1099" s="162"/>
    </row>
    <row r="1100" spans="1:5" ht="14.4" customHeight="1" x14ac:dyDescent="0.3">
      <c r="A1100" s="162"/>
      <c r="B1100" s="162"/>
      <c r="C1100" s="162"/>
      <c r="D1100" s="162"/>
      <c r="E1100" s="162"/>
    </row>
    <row r="1101" spans="1:5" ht="14.4" customHeight="1" x14ac:dyDescent="0.3">
      <c r="A1101" s="162"/>
      <c r="B1101" s="162"/>
      <c r="C1101" s="162"/>
      <c r="D1101" s="162"/>
      <c r="E1101" s="162"/>
    </row>
    <row r="1102" spans="1:5" ht="14.4" customHeight="1" x14ac:dyDescent="0.3">
      <c r="A1102" s="162"/>
      <c r="B1102" s="162"/>
      <c r="C1102" s="162"/>
      <c r="D1102" s="162"/>
      <c r="E1102" s="162"/>
    </row>
    <row r="1103" spans="1:5" ht="14.4" customHeight="1" x14ac:dyDescent="0.3">
      <c r="A1103" s="162"/>
      <c r="B1103" s="162"/>
      <c r="C1103" s="162"/>
      <c r="D1103" s="162"/>
      <c r="E1103" s="162"/>
    </row>
    <row r="1104" spans="1:5" ht="14.4" customHeight="1" x14ac:dyDescent="0.3">
      <c r="A1104" s="162"/>
      <c r="B1104" s="162"/>
      <c r="C1104" s="162"/>
      <c r="D1104" s="162"/>
      <c r="E1104" s="162"/>
    </row>
    <row r="1105" spans="1:5" ht="14.4" customHeight="1" x14ac:dyDescent="0.3">
      <c r="A1105" s="162"/>
      <c r="B1105" s="162"/>
      <c r="C1105" s="162"/>
      <c r="D1105" s="162"/>
      <c r="E1105" s="162"/>
    </row>
    <row r="1106" spans="1:5" ht="14.4" customHeight="1" x14ac:dyDescent="0.3">
      <c r="A1106" s="162"/>
      <c r="B1106" s="162"/>
      <c r="C1106" s="162"/>
      <c r="D1106" s="162"/>
      <c r="E1106" s="162"/>
    </row>
    <row r="1107" spans="1:5" ht="14.4" customHeight="1" x14ac:dyDescent="0.3">
      <c r="A1107" s="162"/>
      <c r="B1107" s="162"/>
      <c r="C1107" s="162"/>
      <c r="D1107" s="162"/>
      <c r="E1107" s="162"/>
    </row>
    <row r="1108" spans="1:5" ht="14.4" customHeight="1" x14ac:dyDescent="0.3">
      <c r="A1108" s="162"/>
      <c r="B1108" s="162"/>
      <c r="C1108" s="162"/>
      <c r="D1108" s="162"/>
      <c r="E1108" s="162"/>
    </row>
    <row r="1109" spans="1:5" ht="14.4" customHeight="1" x14ac:dyDescent="0.3">
      <c r="A1109" s="162"/>
      <c r="B1109" s="162"/>
      <c r="C1109" s="162"/>
      <c r="D1109" s="162"/>
      <c r="E1109" s="162"/>
    </row>
    <row r="1110" spans="1:5" ht="14.4" customHeight="1" x14ac:dyDescent="0.3">
      <c r="A1110" s="162"/>
      <c r="B1110" s="162"/>
      <c r="C1110" s="162"/>
      <c r="D1110" s="162"/>
      <c r="E1110" s="162"/>
    </row>
    <row r="1111" spans="1:5" ht="14.4" customHeight="1" x14ac:dyDescent="0.3">
      <c r="A1111" s="162"/>
      <c r="B1111" s="162"/>
      <c r="C1111" s="162"/>
      <c r="D1111" s="162"/>
      <c r="E1111" s="162"/>
    </row>
    <row r="1112" spans="1:5" ht="14.4" customHeight="1" x14ac:dyDescent="0.3">
      <c r="A1112" s="162"/>
      <c r="B1112" s="162"/>
      <c r="C1112" s="162"/>
      <c r="D1112" s="162"/>
      <c r="E1112" s="162"/>
    </row>
    <row r="1113" spans="1:5" ht="14.4" customHeight="1" x14ac:dyDescent="0.3">
      <c r="A1113" s="162"/>
      <c r="B1113" s="162"/>
      <c r="C1113" s="162"/>
      <c r="D1113" s="162"/>
      <c r="E1113" s="162"/>
    </row>
    <row r="1114" spans="1:5" ht="14.4" customHeight="1" x14ac:dyDescent="0.3">
      <c r="A1114" s="162"/>
      <c r="B1114" s="162"/>
      <c r="C1114" s="162"/>
      <c r="D1114" s="162"/>
      <c r="E1114" s="162"/>
    </row>
    <row r="1115" spans="1:5" ht="14.4" customHeight="1" x14ac:dyDescent="0.3">
      <c r="A1115" s="162"/>
      <c r="B1115" s="162"/>
      <c r="C1115" s="162"/>
      <c r="D1115" s="162"/>
      <c r="E1115" s="162"/>
    </row>
    <row r="1116" spans="1:5" ht="14.4" customHeight="1" x14ac:dyDescent="0.3">
      <c r="A1116" s="162"/>
      <c r="B1116" s="162"/>
      <c r="C1116" s="162"/>
      <c r="D1116" s="162"/>
      <c r="E1116" s="162"/>
    </row>
    <row r="1117" spans="1:5" ht="14.4" customHeight="1" x14ac:dyDescent="0.3">
      <c r="A1117" s="162"/>
      <c r="B1117" s="162"/>
      <c r="C1117" s="162"/>
      <c r="D1117" s="162"/>
      <c r="E1117" s="162"/>
    </row>
    <row r="1118" spans="1:5" ht="14.4" customHeight="1" x14ac:dyDescent="0.3">
      <c r="A1118" s="162"/>
      <c r="B1118" s="162"/>
      <c r="C1118" s="162"/>
      <c r="D1118" s="162"/>
      <c r="E1118" s="162"/>
    </row>
    <row r="1119" spans="1:5" ht="14.4" customHeight="1" x14ac:dyDescent="0.3">
      <c r="A1119" s="162"/>
      <c r="B1119" s="162"/>
      <c r="C1119" s="162"/>
      <c r="D1119" s="162"/>
      <c r="E1119" s="162"/>
    </row>
    <row r="1120" spans="1:5" ht="14.4" customHeight="1" x14ac:dyDescent="0.3">
      <c r="A1120" s="162"/>
      <c r="B1120" s="162"/>
      <c r="C1120" s="162"/>
      <c r="D1120" s="162"/>
      <c r="E1120" s="162"/>
    </row>
    <row r="1121" spans="1:5" ht="14.4" customHeight="1" x14ac:dyDescent="0.3">
      <c r="A1121" s="162"/>
      <c r="B1121" s="162"/>
      <c r="C1121" s="162"/>
      <c r="D1121" s="162"/>
      <c r="E1121" s="162"/>
    </row>
    <row r="1122" spans="1:5" ht="14.4" customHeight="1" x14ac:dyDescent="0.3">
      <c r="A1122" s="162"/>
      <c r="B1122" s="162"/>
      <c r="C1122" s="162"/>
      <c r="D1122" s="162"/>
      <c r="E1122" s="162"/>
    </row>
    <row r="1123" spans="1:5" ht="14.4" customHeight="1" x14ac:dyDescent="0.3">
      <c r="A1123" s="162"/>
      <c r="B1123" s="162"/>
      <c r="C1123" s="162"/>
      <c r="D1123" s="162"/>
      <c r="E1123" s="162"/>
    </row>
    <row r="1124" spans="1:5" ht="14.4" customHeight="1" x14ac:dyDescent="0.3">
      <c r="A1124" s="162"/>
      <c r="B1124" s="162"/>
      <c r="C1124" s="162"/>
      <c r="D1124" s="162"/>
      <c r="E1124" s="162"/>
    </row>
    <row r="1125" spans="1:5" ht="14.4" customHeight="1" x14ac:dyDescent="0.3">
      <c r="A1125" s="162"/>
      <c r="B1125" s="162"/>
      <c r="C1125" s="162"/>
      <c r="D1125" s="162"/>
      <c r="E1125" s="162"/>
    </row>
    <row r="1126" spans="1:5" ht="14.4" customHeight="1" x14ac:dyDescent="0.3">
      <c r="A1126" s="162"/>
      <c r="B1126" s="162"/>
      <c r="C1126" s="162"/>
      <c r="D1126" s="162"/>
      <c r="E1126" s="162"/>
    </row>
    <row r="1127" spans="1:5" ht="14.4" customHeight="1" x14ac:dyDescent="0.3">
      <c r="A1127" s="162"/>
      <c r="B1127" s="162"/>
      <c r="C1127" s="162"/>
      <c r="D1127" s="162"/>
      <c r="E1127" s="162"/>
    </row>
    <row r="1128" spans="1:5" ht="14.4" customHeight="1" x14ac:dyDescent="0.3">
      <c r="A1128" s="162"/>
      <c r="B1128" s="162"/>
      <c r="C1128" s="162"/>
      <c r="D1128" s="162"/>
      <c r="E1128" s="162"/>
    </row>
    <row r="1129" spans="1:5" ht="14.4" customHeight="1" x14ac:dyDescent="0.3">
      <c r="A1129" s="162"/>
      <c r="B1129" s="162"/>
      <c r="C1129" s="162"/>
      <c r="D1129" s="162"/>
      <c r="E1129" s="162"/>
    </row>
    <row r="1130" spans="1:5" ht="14.4" customHeight="1" x14ac:dyDescent="0.3">
      <c r="A1130" s="162"/>
      <c r="B1130" s="162"/>
      <c r="C1130" s="162"/>
      <c r="D1130" s="162"/>
      <c r="E1130" s="162"/>
    </row>
    <row r="1131" spans="1:5" ht="14.4" customHeight="1" x14ac:dyDescent="0.3">
      <c r="A1131" s="162"/>
      <c r="B1131" s="162"/>
      <c r="C1131" s="162"/>
      <c r="D1131" s="162"/>
      <c r="E1131" s="162"/>
    </row>
    <row r="1132" spans="1:5" ht="14.4" customHeight="1" x14ac:dyDescent="0.3">
      <c r="A1132" s="162"/>
      <c r="B1132" s="162"/>
      <c r="C1132" s="162"/>
      <c r="D1132" s="162"/>
      <c r="E1132" s="162"/>
    </row>
    <row r="1133" spans="1:5" ht="14.4" customHeight="1" x14ac:dyDescent="0.3">
      <c r="A1133" s="162"/>
      <c r="B1133" s="162"/>
      <c r="C1133" s="162"/>
      <c r="D1133" s="162"/>
      <c r="E1133" s="162"/>
    </row>
    <row r="1134" spans="1:5" ht="14.4" customHeight="1" x14ac:dyDescent="0.3">
      <c r="A1134" s="162"/>
      <c r="B1134" s="162"/>
      <c r="C1134" s="162"/>
      <c r="D1134" s="162"/>
      <c r="E1134" s="162"/>
    </row>
    <row r="1135" spans="1:5" ht="14.4" customHeight="1" x14ac:dyDescent="0.3">
      <c r="A1135" s="162"/>
      <c r="B1135" s="162"/>
      <c r="C1135" s="162"/>
      <c r="D1135" s="162"/>
      <c r="E1135" s="162"/>
    </row>
    <row r="1136" spans="1:5" ht="14.4" customHeight="1" x14ac:dyDescent="0.3">
      <c r="A1136" s="162"/>
      <c r="B1136" s="162"/>
      <c r="C1136" s="162"/>
      <c r="D1136" s="162"/>
      <c r="E1136" s="162"/>
    </row>
    <row r="1137" spans="1:5" ht="14.4" customHeight="1" x14ac:dyDescent="0.3">
      <c r="A1137" s="162"/>
      <c r="B1137" s="162"/>
      <c r="C1137" s="162"/>
      <c r="D1137" s="162"/>
      <c r="E1137" s="162"/>
    </row>
    <row r="1138" spans="1:5" ht="14.4" customHeight="1" x14ac:dyDescent="0.3">
      <c r="A1138" s="162"/>
      <c r="B1138" s="162"/>
      <c r="C1138" s="162"/>
      <c r="D1138" s="162"/>
      <c r="E1138" s="162"/>
    </row>
    <row r="1139" spans="1:5" ht="14.4" customHeight="1" x14ac:dyDescent="0.3">
      <c r="A1139" s="162"/>
      <c r="B1139" s="162"/>
      <c r="C1139" s="162"/>
      <c r="D1139" s="162"/>
      <c r="E1139" s="162"/>
    </row>
    <row r="1140" spans="1:5" ht="14.4" customHeight="1" x14ac:dyDescent="0.3">
      <c r="A1140" s="162"/>
      <c r="B1140" s="162"/>
      <c r="C1140" s="162"/>
      <c r="D1140" s="162"/>
      <c r="E1140" s="162"/>
    </row>
    <row r="1141" spans="1:5" ht="14.4" customHeight="1" x14ac:dyDescent="0.3">
      <c r="A1141" s="162"/>
      <c r="B1141" s="162"/>
      <c r="C1141" s="162"/>
      <c r="D1141" s="162"/>
      <c r="E1141" s="162"/>
    </row>
    <row r="1142" spans="1:5" ht="14.4" customHeight="1" x14ac:dyDescent="0.3">
      <c r="A1142" s="162"/>
      <c r="B1142" s="162"/>
      <c r="C1142" s="162"/>
      <c r="D1142" s="162"/>
      <c r="E1142" s="162"/>
    </row>
    <row r="1143" spans="1:5" ht="14.4" customHeight="1" x14ac:dyDescent="0.3">
      <c r="A1143" s="162"/>
      <c r="B1143" s="162"/>
      <c r="C1143" s="162"/>
      <c r="D1143" s="162"/>
      <c r="E1143" s="162"/>
    </row>
    <row r="1144" spans="1:5" ht="14.4" customHeight="1" x14ac:dyDescent="0.3">
      <c r="A1144" s="162"/>
      <c r="B1144" s="162"/>
      <c r="C1144" s="162"/>
      <c r="D1144" s="162"/>
      <c r="E1144" s="162"/>
    </row>
    <row r="1145" spans="1:5" ht="14.4" customHeight="1" x14ac:dyDescent="0.3">
      <c r="A1145" s="162"/>
      <c r="B1145" s="162"/>
      <c r="C1145" s="162"/>
      <c r="D1145" s="162"/>
      <c r="E1145" s="162"/>
    </row>
    <row r="1146" spans="1:5" ht="14.4" customHeight="1" x14ac:dyDescent="0.3">
      <c r="A1146" s="162"/>
      <c r="B1146" s="162"/>
      <c r="C1146" s="162"/>
      <c r="D1146" s="162"/>
      <c r="E1146" s="162"/>
    </row>
    <row r="1147" spans="1:5" ht="14.4" customHeight="1" x14ac:dyDescent="0.3">
      <c r="A1147" s="162"/>
      <c r="B1147" s="162"/>
      <c r="C1147" s="162"/>
      <c r="D1147" s="162"/>
      <c r="E1147" s="162"/>
    </row>
    <row r="1148" spans="1:5" ht="14.4" customHeight="1" x14ac:dyDescent="0.3">
      <c r="A1148" s="162"/>
      <c r="B1148" s="162"/>
      <c r="C1148" s="162"/>
      <c r="D1148" s="162"/>
      <c r="E1148" s="162"/>
    </row>
    <row r="1149" spans="1:5" ht="14.4" customHeight="1" x14ac:dyDescent="0.3">
      <c r="A1149" s="162"/>
      <c r="B1149" s="162"/>
      <c r="C1149" s="162"/>
      <c r="D1149" s="162"/>
      <c r="E1149" s="162"/>
    </row>
    <row r="1150" spans="1:5" ht="14.4" customHeight="1" x14ac:dyDescent="0.3">
      <c r="A1150" s="162"/>
      <c r="B1150" s="162"/>
      <c r="C1150" s="162"/>
      <c r="D1150" s="162"/>
      <c r="E1150" s="162"/>
    </row>
    <row r="1151" spans="1:5" ht="14.4" customHeight="1" x14ac:dyDescent="0.3">
      <c r="A1151" s="162"/>
      <c r="B1151" s="162"/>
      <c r="C1151" s="162"/>
      <c r="D1151" s="162"/>
      <c r="E1151" s="162"/>
    </row>
    <row r="1152" spans="1:5" ht="14.4" customHeight="1" x14ac:dyDescent="0.3">
      <c r="A1152" s="162"/>
      <c r="B1152" s="162"/>
      <c r="C1152" s="162"/>
      <c r="D1152" s="162"/>
      <c r="E1152" s="162"/>
    </row>
    <row r="1153" spans="1:5" ht="14.4" customHeight="1" x14ac:dyDescent="0.3">
      <c r="A1153" s="162"/>
      <c r="B1153" s="162"/>
      <c r="C1153" s="162"/>
      <c r="D1153" s="162"/>
      <c r="E1153" s="162"/>
    </row>
    <row r="1154" spans="1:5" ht="14.4" customHeight="1" x14ac:dyDescent="0.3">
      <c r="A1154" s="162"/>
      <c r="B1154" s="162"/>
      <c r="C1154" s="162"/>
      <c r="D1154" s="162"/>
      <c r="E1154" s="162"/>
    </row>
    <row r="1155" spans="1:5" ht="14.4" customHeight="1" x14ac:dyDescent="0.3">
      <c r="A1155" s="162"/>
      <c r="B1155" s="162"/>
      <c r="C1155" s="162"/>
      <c r="D1155" s="162"/>
      <c r="E1155" s="162"/>
    </row>
    <row r="1156" spans="1:5" ht="14.4" customHeight="1" x14ac:dyDescent="0.3">
      <c r="A1156" s="162"/>
      <c r="B1156" s="162"/>
      <c r="C1156" s="162"/>
      <c r="D1156" s="162"/>
      <c r="E1156" s="162"/>
    </row>
    <row r="1157" spans="1:5" ht="14.4" customHeight="1" x14ac:dyDescent="0.3">
      <c r="A1157" s="162"/>
      <c r="B1157" s="162"/>
      <c r="C1157" s="162"/>
      <c r="D1157" s="162"/>
      <c r="E1157" s="162"/>
    </row>
    <row r="1158" spans="1:5" ht="14.4" customHeight="1" x14ac:dyDescent="0.3">
      <c r="A1158" s="162"/>
      <c r="B1158" s="162"/>
      <c r="C1158" s="162"/>
      <c r="D1158" s="162"/>
      <c r="E1158" s="162"/>
    </row>
    <row r="1159" spans="1:5" ht="14.4" customHeight="1" x14ac:dyDescent="0.3">
      <c r="A1159" s="162"/>
      <c r="B1159" s="162"/>
      <c r="C1159" s="162"/>
      <c r="D1159" s="162"/>
      <c r="E1159" s="162"/>
    </row>
    <row r="1160" spans="1:5" ht="14.4" customHeight="1" x14ac:dyDescent="0.3">
      <c r="A1160" s="162"/>
      <c r="B1160" s="162"/>
      <c r="C1160" s="162"/>
      <c r="D1160" s="162"/>
      <c r="E1160" s="162"/>
    </row>
    <row r="1161" spans="1:5" ht="14.4" customHeight="1" x14ac:dyDescent="0.3">
      <c r="A1161" s="162"/>
      <c r="B1161" s="162"/>
      <c r="C1161" s="162"/>
      <c r="D1161" s="162"/>
      <c r="E1161" s="162"/>
    </row>
    <row r="1162" spans="1:5" ht="14.4" customHeight="1" x14ac:dyDescent="0.3">
      <c r="A1162" s="162"/>
      <c r="B1162" s="162"/>
      <c r="C1162" s="162"/>
      <c r="D1162" s="162"/>
      <c r="E1162" s="162"/>
    </row>
    <row r="1163" spans="1:5" ht="14.4" customHeight="1" x14ac:dyDescent="0.3">
      <c r="A1163" s="162"/>
      <c r="B1163" s="162"/>
      <c r="C1163" s="162"/>
      <c r="D1163" s="162"/>
      <c r="E1163" s="162"/>
    </row>
    <row r="1164" spans="1:5" ht="14.4" customHeight="1" x14ac:dyDescent="0.3">
      <c r="A1164" s="162"/>
      <c r="B1164" s="162"/>
      <c r="C1164" s="162"/>
      <c r="D1164" s="162"/>
      <c r="E1164" s="162"/>
    </row>
    <row r="1165" spans="1:5" ht="14.4" customHeight="1" x14ac:dyDescent="0.3">
      <c r="A1165" s="162"/>
      <c r="B1165" s="162"/>
      <c r="C1165" s="162"/>
      <c r="D1165" s="162"/>
      <c r="E1165" s="162"/>
    </row>
    <row r="1166" spans="1:5" ht="14.4" customHeight="1" x14ac:dyDescent="0.3">
      <c r="A1166" s="162"/>
      <c r="B1166" s="162"/>
      <c r="C1166" s="162"/>
      <c r="D1166" s="162"/>
      <c r="E1166" s="162"/>
    </row>
    <row r="1167" spans="1:5" ht="14.4" customHeight="1" x14ac:dyDescent="0.3">
      <c r="A1167" s="162"/>
      <c r="B1167" s="162"/>
      <c r="C1167" s="162"/>
      <c r="D1167" s="162"/>
      <c r="E1167" s="162"/>
    </row>
    <row r="1168" spans="1:5" ht="14.4" customHeight="1" x14ac:dyDescent="0.3">
      <c r="A1168" s="162"/>
      <c r="B1168" s="162"/>
      <c r="C1168" s="162"/>
      <c r="D1168" s="162"/>
      <c r="E1168" s="162"/>
    </row>
    <row r="1169" spans="1:5" ht="14.4" customHeight="1" x14ac:dyDescent="0.3">
      <c r="A1169" s="162"/>
      <c r="B1169" s="162"/>
      <c r="C1169" s="162"/>
      <c r="D1169" s="162"/>
      <c r="E1169" s="162"/>
    </row>
    <row r="1170" spans="1:5" ht="14.4" customHeight="1" x14ac:dyDescent="0.3">
      <c r="A1170" s="162"/>
      <c r="B1170" s="162"/>
      <c r="C1170" s="162"/>
      <c r="D1170" s="162"/>
      <c r="E1170" s="162"/>
    </row>
    <row r="1171" spans="1:5" ht="14.4" customHeight="1" x14ac:dyDescent="0.3">
      <c r="A1171" s="162"/>
      <c r="B1171" s="162"/>
      <c r="C1171" s="162"/>
      <c r="D1171" s="162"/>
      <c r="E1171" s="162"/>
    </row>
    <row r="1172" spans="1:5" ht="14.4" customHeight="1" x14ac:dyDescent="0.3">
      <c r="A1172" s="162"/>
      <c r="B1172" s="162"/>
      <c r="C1172" s="162"/>
      <c r="D1172" s="162"/>
      <c r="E1172" s="162"/>
    </row>
    <row r="1173" spans="1:5" ht="14.4" customHeight="1" x14ac:dyDescent="0.3">
      <c r="A1173" s="162"/>
      <c r="B1173" s="162"/>
      <c r="C1173" s="162"/>
      <c r="D1173" s="162"/>
      <c r="E1173" s="162"/>
    </row>
    <row r="1174" spans="1:5" ht="14.4" customHeight="1" x14ac:dyDescent="0.3">
      <c r="A1174" s="162"/>
      <c r="B1174" s="162"/>
      <c r="C1174" s="162"/>
      <c r="D1174" s="162"/>
      <c r="E1174" s="162"/>
    </row>
    <row r="1175" spans="1:5" ht="14.4" customHeight="1" x14ac:dyDescent="0.3">
      <c r="A1175" s="162"/>
      <c r="B1175" s="162"/>
      <c r="C1175" s="162"/>
      <c r="D1175" s="162"/>
      <c r="E1175" s="162"/>
    </row>
    <row r="1176" spans="1:5" ht="14.4" customHeight="1" x14ac:dyDescent="0.3">
      <c r="A1176" s="162"/>
      <c r="B1176" s="162"/>
      <c r="C1176" s="162"/>
      <c r="D1176" s="162"/>
      <c r="E1176" s="162"/>
    </row>
    <row r="1177" spans="1:5" ht="14.4" customHeight="1" x14ac:dyDescent="0.3">
      <c r="A1177" s="162"/>
      <c r="B1177" s="162"/>
      <c r="C1177" s="162"/>
      <c r="D1177" s="162"/>
      <c r="E1177" s="162"/>
    </row>
    <row r="1178" spans="1:5" ht="14.4" customHeight="1" x14ac:dyDescent="0.3">
      <c r="A1178" s="162"/>
      <c r="B1178" s="162"/>
      <c r="C1178" s="162"/>
      <c r="D1178" s="162"/>
      <c r="E1178" s="162"/>
    </row>
    <row r="1179" spans="1:5" ht="14.4" customHeight="1" x14ac:dyDescent="0.3">
      <c r="A1179" s="162"/>
      <c r="B1179" s="162"/>
      <c r="C1179" s="162"/>
      <c r="D1179" s="162"/>
      <c r="E1179" s="162"/>
    </row>
    <row r="1180" spans="1:5" ht="14.4" customHeight="1" x14ac:dyDescent="0.3">
      <c r="A1180" s="162"/>
      <c r="B1180" s="162"/>
      <c r="C1180" s="162"/>
      <c r="D1180" s="162"/>
      <c r="E1180" s="162"/>
    </row>
    <row r="1181" spans="1:5" ht="14.4" customHeight="1" x14ac:dyDescent="0.3">
      <c r="A1181" s="162"/>
      <c r="B1181" s="162"/>
      <c r="C1181" s="162"/>
      <c r="D1181" s="162"/>
      <c r="E1181" s="162"/>
    </row>
    <row r="1182" spans="1:5" ht="14.4" customHeight="1" x14ac:dyDescent="0.3">
      <c r="A1182" s="162"/>
      <c r="B1182" s="162"/>
      <c r="C1182" s="162"/>
      <c r="D1182" s="162"/>
      <c r="E1182" s="162"/>
    </row>
    <row r="1183" spans="1:5" ht="14.4" customHeight="1" x14ac:dyDescent="0.3">
      <c r="A1183" s="162"/>
      <c r="B1183" s="162"/>
      <c r="C1183" s="162"/>
      <c r="D1183" s="162"/>
      <c r="E1183" s="162"/>
    </row>
    <row r="1184" spans="1:5" ht="14.4" customHeight="1" x14ac:dyDescent="0.3">
      <c r="A1184" s="162"/>
      <c r="B1184" s="162"/>
      <c r="C1184" s="162"/>
      <c r="D1184" s="162"/>
      <c r="E1184" s="162"/>
    </row>
    <row r="1185" spans="1:5" ht="14.4" customHeight="1" x14ac:dyDescent="0.3">
      <c r="A1185" s="162"/>
      <c r="B1185" s="162"/>
      <c r="C1185" s="162"/>
      <c r="D1185" s="162"/>
      <c r="E1185" s="162"/>
    </row>
    <row r="1186" spans="1:5" ht="14.4" customHeight="1" x14ac:dyDescent="0.3">
      <c r="A1186" s="162"/>
      <c r="B1186" s="162"/>
      <c r="C1186" s="162"/>
      <c r="D1186" s="162"/>
      <c r="E1186" s="162"/>
    </row>
    <row r="1187" spans="1:5" ht="14.4" customHeight="1" x14ac:dyDescent="0.3">
      <c r="A1187" s="162"/>
      <c r="B1187" s="162"/>
      <c r="C1187" s="162"/>
      <c r="D1187" s="162"/>
      <c r="E1187" s="162"/>
    </row>
    <row r="1188" spans="1:5" ht="14.4" customHeight="1" x14ac:dyDescent="0.3">
      <c r="A1188" s="162"/>
      <c r="B1188" s="162"/>
      <c r="C1188" s="162"/>
      <c r="D1188" s="162"/>
      <c r="E1188" s="162"/>
    </row>
    <row r="1189" spans="1:5" ht="14.4" customHeight="1" x14ac:dyDescent="0.3">
      <c r="A1189" s="162"/>
      <c r="B1189" s="162"/>
      <c r="C1189" s="162"/>
      <c r="D1189" s="162"/>
      <c r="E1189" s="162"/>
    </row>
    <row r="1190" spans="1:5" ht="14.4" customHeight="1" x14ac:dyDescent="0.3">
      <c r="A1190" s="162"/>
      <c r="B1190" s="162"/>
      <c r="C1190" s="162"/>
      <c r="D1190" s="162"/>
      <c r="E1190" s="162"/>
    </row>
    <row r="1191" spans="1:5" ht="14.4" customHeight="1" x14ac:dyDescent="0.3">
      <c r="A1191" s="162"/>
      <c r="B1191" s="162"/>
      <c r="C1191" s="162"/>
      <c r="D1191" s="162"/>
      <c r="E1191" s="162"/>
    </row>
    <row r="1192" spans="1:5" ht="14.4" customHeight="1" x14ac:dyDescent="0.3">
      <c r="A1192" s="162"/>
      <c r="B1192" s="162"/>
      <c r="C1192" s="162"/>
      <c r="D1192" s="162"/>
      <c r="E1192" s="162"/>
    </row>
    <row r="1193" spans="1:5" ht="14.4" customHeight="1" x14ac:dyDescent="0.3">
      <c r="A1193" s="162"/>
      <c r="B1193" s="162"/>
      <c r="C1193" s="162"/>
      <c r="D1193" s="162"/>
      <c r="E1193" s="162"/>
    </row>
    <row r="1194" spans="1:5" ht="14.4" customHeight="1" x14ac:dyDescent="0.3">
      <c r="A1194" s="162"/>
      <c r="B1194" s="162"/>
      <c r="C1194" s="162"/>
      <c r="D1194" s="162"/>
      <c r="E1194" s="162"/>
    </row>
    <row r="1195" spans="1:5" ht="14.4" customHeight="1" x14ac:dyDescent="0.3">
      <c r="A1195" s="162"/>
      <c r="B1195" s="162"/>
      <c r="C1195" s="162"/>
      <c r="D1195" s="162"/>
      <c r="E1195" s="162"/>
    </row>
    <row r="1196" spans="1:5" ht="14.4" customHeight="1" x14ac:dyDescent="0.3">
      <c r="A1196" s="162"/>
      <c r="B1196" s="162"/>
      <c r="C1196" s="162"/>
      <c r="D1196" s="162"/>
      <c r="E1196" s="162"/>
    </row>
    <row r="1197" spans="1:5" ht="14.4" customHeight="1" x14ac:dyDescent="0.3">
      <c r="A1197" s="162"/>
      <c r="B1197" s="162"/>
      <c r="C1197" s="162"/>
      <c r="D1197" s="162"/>
      <c r="E1197" s="162"/>
    </row>
    <row r="1198" spans="1:5" ht="14.4" customHeight="1" x14ac:dyDescent="0.3">
      <c r="A1198" s="162"/>
      <c r="B1198" s="162"/>
      <c r="C1198" s="162"/>
      <c r="D1198" s="162"/>
      <c r="E1198" s="162"/>
    </row>
    <row r="1199" spans="1:5" ht="14.4" customHeight="1" x14ac:dyDescent="0.3">
      <c r="A1199" s="162"/>
      <c r="B1199" s="162"/>
      <c r="C1199" s="162"/>
      <c r="D1199" s="162"/>
      <c r="E1199" s="162"/>
    </row>
    <row r="1200" spans="1:5" ht="14.4" customHeight="1" x14ac:dyDescent="0.3">
      <c r="A1200" s="162"/>
      <c r="B1200" s="162"/>
      <c r="C1200" s="162"/>
      <c r="D1200" s="162"/>
      <c r="E1200" s="162"/>
    </row>
    <row r="1201" spans="1:5" ht="14.4" customHeight="1" x14ac:dyDescent="0.3">
      <c r="A1201" s="162"/>
      <c r="B1201" s="162"/>
      <c r="C1201" s="162"/>
      <c r="D1201" s="162"/>
      <c r="E1201" s="162"/>
    </row>
    <row r="1202" spans="1:5" ht="14.4" customHeight="1" x14ac:dyDescent="0.3">
      <c r="A1202" s="162"/>
      <c r="B1202" s="162"/>
      <c r="C1202" s="162"/>
      <c r="D1202" s="162"/>
      <c r="E1202" s="162"/>
    </row>
    <row r="1203" spans="1:5" ht="14.4" customHeight="1" x14ac:dyDescent="0.3">
      <c r="A1203" s="162"/>
      <c r="B1203" s="162"/>
      <c r="C1203" s="162"/>
      <c r="D1203" s="162"/>
      <c r="E1203" s="162"/>
    </row>
    <row r="1204" spans="1:5" ht="14.4" customHeight="1" x14ac:dyDescent="0.3">
      <c r="A1204" s="162"/>
      <c r="B1204" s="162"/>
      <c r="C1204" s="162"/>
      <c r="D1204" s="162"/>
      <c r="E1204" s="162"/>
    </row>
    <row r="1205" spans="1:5" ht="14.4" customHeight="1" x14ac:dyDescent="0.3">
      <c r="A1205" s="162"/>
      <c r="B1205" s="162"/>
      <c r="C1205" s="162"/>
      <c r="D1205" s="162"/>
      <c r="E1205" s="162"/>
    </row>
    <row r="1206" spans="1:5" ht="14.4" customHeight="1" x14ac:dyDescent="0.3">
      <c r="A1206" s="162"/>
      <c r="B1206" s="162"/>
      <c r="C1206" s="162"/>
      <c r="D1206" s="162"/>
      <c r="E1206" s="162"/>
    </row>
    <row r="1207" spans="1:5" ht="14.4" customHeight="1" x14ac:dyDescent="0.3">
      <c r="A1207" s="162"/>
      <c r="B1207" s="162"/>
      <c r="C1207" s="162"/>
      <c r="D1207" s="162"/>
      <c r="E1207" s="162"/>
    </row>
    <row r="1208" spans="1:5" ht="14.4" customHeight="1" x14ac:dyDescent="0.3">
      <c r="A1208" s="162"/>
      <c r="B1208" s="162"/>
      <c r="C1208" s="162"/>
      <c r="D1208" s="162"/>
      <c r="E1208" s="162"/>
    </row>
    <row r="1209" spans="1:5" ht="14.4" customHeight="1" x14ac:dyDescent="0.3">
      <c r="A1209" s="162"/>
      <c r="B1209" s="162"/>
      <c r="C1209" s="162"/>
      <c r="D1209" s="162"/>
      <c r="E1209" s="162"/>
    </row>
    <row r="1210" spans="1:5" ht="14.4" customHeight="1" x14ac:dyDescent="0.3">
      <c r="A1210" s="162"/>
      <c r="B1210" s="162"/>
      <c r="C1210" s="162"/>
      <c r="D1210" s="162"/>
      <c r="E1210" s="162"/>
    </row>
    <row r="1211" spans="1:5" ht="14.4" customHeight="1" x14ac:dyDescent="0.3">
      <c r="A1211" s="162"/>
      <c r="B1211" s="162"/>
      <c r="C1211" s="162"/>
      <c r="D1211" s="162"/>
      <c r="E1211" s="162"/>
    </row>
    <row r="1212" spans="1:5" ht="14.4" customHeight="1" x14ac:dyDescent="0.3">
      <c r="A1212" s="162"/>
      <c r="B1212" s="162"/>
      <c r="C1212" s="162"/>
      <c r="D1212" s="162"/>
      <c r="E1212" s="162"/>
    </row>
    <row r="1213" spans="1:5" ht="14.4" customHeight="1" x14ac:dyDescent="0.3">
      <c r="A1213" s="162"/>
      <c r="B1213" s="162"/>
      <c r="C1213" s="162"/>
      <c r="D1213" s="162"/>
      <c r="E1213" s="162"/>
    </row>
    <row r="1214" spans="1:5" ht="14.4" customHeight="1" x14ac:dyDescent="0.3">
      <c r="A1214" s="162"/>
      <c r="B1214" s="162"/>
      <c r="C1214" s="162"/>
      <c r="D1214" s="162"/>
      <c r="E1214" s="162"/>
    </row>
    <row r="1215" spans="1:5" ht="14.4" customHeight="1" x14ac:dyDescent="0.3">
      <c r="A1215" s="162"/>
      <c r="B1215" s="162"/>
      <c r="C1215" s="162"/>
      <c r="D1215" s="162"/>
      <c r="E1215" s="162"/>
    </row>
    <row r="1216" spans="1:5" ht="14.4" customHeight="1" x14ac:dyDescent="0.3">
      <c r="A1216" s="162"/>
      <c r="B1216" s="162"/>
      <c r="C1216" s="162"/>
      <c r="D1216" s="162"/>
      <c r="E1216" s="162"/>
    </row>
    <row r="1217" spans="1:5" ht="27.6" customHeight="1" x14ac:dyDescent="0.3">
      <c r="A1217" s="162"/>
      <c r="B1217" s="162"/>
      <c r="C1217" s="162"/>
      <c r="D1217" s="162"/>
      <c r="E1217" s="162"/>
    </row>
    <row r="1218" spans="1:5" ht="14.4" customHeight="1" x14ac:dyDescent="0.3">
      <c r="A1218" s="162"/>
      <c r="B1218" s="162"/>
      <c r="C1218" s="162"/>
      <c r="D1218" s="162"/>
      <c r="E1218" s="162"/>
    </row>
    <row r="1219" spans="1:5" ht="14.4" customHeight="1" x14ac:dyDescent="0.3">
      <c r="A1219" s="162"/>
      <c r="B1219" s="162"/>
      <c r="C1219" s="162"/>
      <c r="D1219" s="162"/>
      <c r="E1219" s="162"/>
    </row>
    <row r="1220" spans="1:5" ht="14.4" customHeight="1" x14ac:dyDescent="0.3">
      <c r="A1220" s="162"/>
      <c r="B1220" s="162"/>
      <c r="C1220" s="162"/>
      <c r="D1220" s="162"/>
      <c r="E1220" s="162"/>
    </row>
    <row r="1221" spans="1:5" ht="14.4" customHeight="1" x14ac:dyDescent="0.3">
      <c r="A1221" s="162"/>
      <c r="B1221" s="162"/>
      <c r="C1221" s="162"/>
      <c r="D1221" s="162"/>
      <c r="E1221" s="162"/>
    </row>
    <row r="1222" spans="1:5" ht="14.4" customHeight="1" x14ac:dyDescent="0.3">
      <c r="A1222" s="162"/>
      <c r="B1222" s="162"/>
      <c r="C1222" s="162"/>
      <c r="D1222" s="162"/>
      <c r="E1222" s="162"/>
    </row>
    <row r="1223" spans="1:5" ht="14.4" customHeight="1" x14ac:dyDescent="0.3">
      <c r="A1223" s="162"/>
      <c r="B1223" s="162"/>
      <c r="C1223" s="162"/>
      <c r="D1223" s="162"/>
      <c r="E1223" s="162"/>
    </row>
    <row r="1224" spans="1:5" ht="14.4" customHeight="1" x14ac:dyDescent="0.3">
      <c r="A1224" s="162"/>
      <c r="B1224" s="162"/>
      <c r="C1224" s="162"/>
      <c r="D1224" s="162"/>
      <c r="E1224" s="162"/>
    </row>
    <row r="1225" spans="1:5" ht="14.4" customHeight="1" x14ac:dyDescent="0.3">
      <c r="A1225" s="162"/>
      <c r="B1225" s="162"/>
      <c r="C1225" s="162"/>
      <c r="D1225" s="162"/>
      <c r="E1225" s="162"/>
    </row>
    <row r="1226" spans="1:5" ht="14.4" customHeight="1" x14ac:dyDescent="0.3">
      <c r="A1226" s="162"/>
      <c r="B1226" s="162"/>
      <c r="C1226" s="162"/>
      <c r="D1226" s="162"/>
      <c r="E1226" s="162"/>
    </row>
    <row r="1227" spans="1:5" ht="14.4" customHeight="1" x14ac:dyDescent="0.3">
      <c r="A1227" s="162"/>
      <c r="B1227" s="162"/>
      <c r="C1227" s="162"/>
      <c r="D1227" s="162"/>
      <c r="E1227" s="162"/>
    </row>
    <row r="1228" spans="1:5" ht="14.4" customHeight="1" x14ac:dyDescent="0.3">
      <c r="A1228" s="162"/>
      <c r="B1228" s="162"/>
      <c r="C1228" s="162"/>
      <c r="D1228" s="162"/>
      <c r="E1228" s="162"/>
    </row>
    <row r="1229" spans="1:5" ht="14.4" customHeight="1" x14ac:dyDescent="0.3">
      <c r="A1229" s="162"/>
      <c r="B1229" s="162"/>
      <c r="C1229" s="162"/>
      <c r="D1229" s="162"/>
      <c r="E1229" s="162"/>
    </row>
    <row r="1230" spans="1:5" ht="14.4" customHeight="1" x14ac:dyDescent="0.3">
      <c r="A1230" s="162"/>
      <c r="B1230" s="162"/>
      <c r="C1230" s="162"/>
      <c r="D1230" s="162"/>
      <c r="E1230" s="162"/>
    </row>
    <row r="1231" spans="1:5" ht="14.4" customHeight="1" x14ac:dyDescent="0.3">
      <c r="A1231" s="162"/>
      <c r="B1231" s="162"/>
      <c r="C1231" s="162"/>
      <c r="D1231" s="162"/>
      <c r="E1231" s="162"/>
    </row>
    <row r="1232" spans="1:5" ht="14.4" customHeight="1" x14ac:dyDescent="0.3">
      <c r="A1232" s="162"/>
      <c r="B1232" s="162"/>
      <c r="C1232" s="162"/>
      <c r="D1232" s="162"/>
      <c r="E1232" s="162"/>
    </row>
    <row r="1233" spans="1:5" ht="14.4" customHeight="1" x14ac:dyDescent="0.3">
      <c r="A1233" s="162"/>
      <c r="B1233" s="162"/>
      <c r="C1233" s="162"/>
      <c r="D1233" s="162"/>
      <c r="E1233" s="162"/>
    </row>
    <row r="1234" spans="1:5" ht="14.4" customHeight="1" x14ac:dyDescent="0.3">
      <c r="A1234" s="162"/>
      <c r="B1234" s="162"/>
      <c r="C1234" s="162"/>
      <c r="D1234" s="162"/>
      <c r="E1234" s="162"/>
    </row>
    <row r="1235" spans="1:5" ht="14.4" customHeight="1" x14ac:dyDescent="0.3">
      <c r="A1235" s="162"/>
      <c r="B1235" s="162"/>
      <c r="C1235" s="162"/>
      <c r="D1235" s="162"/>
      <c r="E1235" s="162"/>
    </row>
    <row r="1236" spans="1:5" ht="14.4" customHeight="1" x14ac:dyDescent="0.3">
      <c r="A1236" s="162"/>
      <c r="B1236" s="162"/>
      <c r="C1236" s="162"/>
      <c r="D1236" s="162"/>
      <c r="E1236" s="162"/>
    </row>
    <row r="1237" spans="1:5" ht="14.4" customHeight="1" x14ac:dyDescent="0.3">
      <c r="A1237" s="162"/>
      <c r="B1237" s="162"/>
      <c r="C1237" s="162"/>
      <c r="D1237" s="162"/>
      <c r="E1237" s="162"/>
    </row>
    <row r="1238" spans="1:5" ht="14.4" customHeight="1" x14ac:dyDescent="0.3">
      <c r="A1238" s="162"/>
      <c r="B1238" s="162"/>
      <c r="C1238" s="162"/>
      <c r="D1238" s="162"/>
      <c r="E1238" s="162"/>
    </row>
    <row r="1239" spans="1:5" ht="14.4" customHeight="1" x14ac:dyDescent="0.3">
      <c r="A1239" s="162"/>
      <c r="B1239" s="162"/>
      <c r="C1239" s="162"/>
      <c r="D1239" s="162"/>
      <c r="E1239" s="162"/>
    </row>
    <row r="1240" spans="1:5" ht="14.4" customHeight="1" x14ac:dyDescent="0.3">
      <c r="A1240" s="162"/>
      <c r="B1240" s="162"/>
      <c r="C1240" s="162"/>
      <c r="D1240" s="162"/>
      <c r="E1240" s="162"/>
    </row>
    <row r="1241" spans="1:5" ht="14.4" customHeight="1" x14ac:dyDescent="0.3">
      <c r="A1241" s="162"/>
      <c r="B1241" s="162"/>
      <c r="C1241" s="162"/>
      <c r="D1241" s="162"/>
      <c r="E1241" s="162"/>
    </row>
    <row r="1242" spans="1:5" ht="14.4" customHeight="1" x14ac:dyDescent="0.3">
      <c r="A1242" s="162"/>
      <c r="B1242" s="162"/>
      <c r="C1242" s="162"/>
      <c r="D1242" s="162"/>
      <c r="E1242" s="162"/>
    </row>
    <row r="1243" spans="1:5" ht="14.4" customHeight="1" x14ac:dyDescent="0.3">
      <c r="A1243" s="162"/>
      <c r="B1243" s="162"/>
      <c r="C1243" s="162"/>
      <c r="D1243" s="162"/>
      <c r="E1243" s="162"/>
    </row>
    <row r="1244" spans="1:5" ht="14.4" customHeight="1" x14ac:dyDescent="0.3">
      <c r="A1244" s="162"/>
      <c r="B1244" s="162"/>
      <c r="C1244" s="162"/>
      <c r="D1244" s="162"/>
      <c r="E1244" s="162"/>
    </row>
    <row r="1245" spans="1:5" ht="14.4" customHeight="1" x14ac:dyDescent="0.3">
      <c r="A1245" s="162"/>
      <c r="B1245" s="162"/>
      <c r="C1245" s="162"/>
      <c r="D1245" s="162"/>
      <c r="E1245" s="162"/>
    </row>
    <row r="1246" spans="1:5" ht="14.4" customHeight="1" x14ac:dyDescent="0.3">
      <c r="A1246" s="162"/>
      <c r="B1246" s="162"/>
      <c r="C1246" s="162"/>
      <c r="D1246" s="162"/>
      <c r="E1246" s="162"/>
    </row>
    <row r="1247" spans="1:5" ht="14.4" customHeight="1" x14ac:dyDescent="0.3">
      <c r="A1247" s="162"/>
      <c r="B1247" s="162"/>
      <c r="C1247" s="162"/>
      <c r="D1247" s="162"/>
      <c r="E1247" s="162"/>
    </row>
    <row r="1248" spans="1:5" ht="14.4" customHeight="1" x14ac:dyDescent="0.3">
      <c r="A1248" s="162"/>
      <c r="B1248" s="162"/>
      <c r="C1248" s="162"/>
      <c r="D1248" s="162"/>
      <c r="E1248" s="162"/>
    </row>
    <row r="1249" spans="1:5" ht="14.4" customHeight="1" x14ac:dyDescent="0.3">
      <c r="A1249" s="162"/>
      <c r="B1249" s="162"/>
      <c r="C1249" s="162"/>
      <c r="D1249" s="162"/>
      <c r="E1249" s="162"/>
    </row>
    <row r="1250" spans="1:5" ht="14.4" customHeight="1" x14ac:dyDescent="0.3">
      <c r="A1250" s="162"/>
      <c r="B1250" s="162"/>
      <c r="C1250" s="162"/>
      <c r="D1250" s="162"/>
      <c r="E1250" s="162"/>
    </row>
    <row r="1251" spans="1:5" ht="14.4" customHeight="1" x14ac:dyDescent="0.3">
      <c r="A1251" s="162"/>
      <c r="B1251" s="162"/>
      <c r="C1251" s="162"/>
      <c r="D1251" s="162"/>
      <c r="E1251" s="162"/>
    </row>
    <row r="1252" spans="1:5" ht="14.4" customHeight="1" x14ac:dyDescent="0.3">
      <c r="A1252" s="162"/>
      <c r="B1252" s="162"/>
      <c r="C1252" s="162"/>
      <c r="D1252" s="162"/>
      <c r="E1252" s="162"/>
    </row>
    <row r="1253" spans="1:5" ht="14.4" customHeight="1" x14ac:dyDescent="0.3">
      <c r="A1253" s="162"/>
      <c r="B1253" s="162"/>
      <c r="C1253" s="162"/>
      <c r="D1253" s="162"/>
      <c r="E1253" s="162"/>
    </row>
    <row r="1254" spans="1:5" ht="14.4" customHeight="1" x14ac:dyDescent="0.3">
      <c r="A1254" s="162"/>
      <c r="B1254" s="162"/>
      <c r="C1254" s="162"/>
      <c r="D1254" s="162"/>
      <c r="E1254" s="162"/>
    </row>
    <row r="1255" spans="1:5" ht="14.4" customHeight="1" x14ac:dyDescent="0.3">
      <c r="A1255" s="162"/>
      <c r="B1255" s="162"/>
      <c r="C1255" s="162"/>
      <c r="D1255" s="162"/>
      <c r="E1255" s="162"/>
    </row>
    <row r="1256" spans="1:5" ht="14.4" customHeight="1" x14ac:dyDescent="0.3">
      <c r="A1256" s="162"/>
      <c r="B1256" s="162"/>
      <c r="C1256" s="162"/>
      <c r="D1256" s="162"/>
      <c r="E1256" s="162"/>
    </row>
    <row r="1257" spans="1:5" ht="14.4" customHeight="1" x14ac:dyDescent="0.3">
      <c r="A1257" s="162"/>
      <c r="B1257" s="162"/>
      <c r="C1257" s="162"/>
      <c r="D1257" s="162"/>
      <c r="E1257" s="162"/>
    </row>
    <row r="1258" spans="1:5" ht="14.4" customHeight="1" x14ac:dyDescent="0.3">
      <c r="A1258" s="162"/>
      <c r="B1258" s="162"/>
      <c r="C1258" s="162"/>
      <c r="D1258" s="162"/>
      <c r="E1258" s="162"/>
    </row>
    <row r="1259" spans="1:5" ht="14.4" customHeight="1" x14ac:dyDescent="0.3">
      <c r="A1259" s="162"/>
      <c r="B1259" s="162"/>
      <c r="C1259" s="162"/>
      <c r="D1259" s="162"/>
      <c r="E1259" s="162"/>
    </row>
    <row r="1260" spans="1:5" ht="14.4" customHeight="1" x14ac:dyDescent="0.3">
      <c r="A1260" s="162"/>
      <c r="B1260" s="162"/>
      <c r="C1260" s="162"/>
      <c r="D1260" s="162"/>
      <c r="E1260" s="162"/>
    </row>
    <row r="1261" spans="1:5" ht="14.4" customHeight="1" x14ac:dyDescent="0.3">
      <c r="A1261" s="162"/>
      <c r="B1261" s="162"/>
      <c r="C1261" s="162"/>
      <c r="D1261" s="162"/>
      <c r="E1261" s="162"/>
    </row>
    <row r="1262" spans="1:5" ht="14.4" customHeight="1" x14ac:dyDescent="0.3">
      <c r="A1262" s="162"/>
      <c r="B1262" s="162"/>
      <c r="C1262" s="162"/>
      <c r="D1262" s="162"/>
      <c r="E1262" s="162"/>
    </row>
    <row r="1263" spans="1:5" ht="14.4" customHeight="1" x14ac:dyDescent="0.3">
      <c r="A1263" s="162"/>
      <c r="B1263" s="162"/>
      <c r="C1263" s="162"/>
      <c r="D1263" s="162"/>
      <c r="E1263" s="162"/>
    </row>
    <row r="1264" spans="1:5" ht="14.4" customHeight="1" x14ac:dyDescent="0.3">
      <c r="A1264" s="162"/>
      <c r="B1264" s="162"/>
      <c r="C1264" s="162"/>
      <c r="D1264" s="162"/>
      <c r="E1264" s="162"/>
    </row>
    <row r="1265" spans="1:5" ht="14.4" customHeight="1" x14ac:dyDescent="0.3">
      <c r="A1265" s="162"/>
      <c r="B1265" s="162"/>
      <c r="C1265" s="162"/>
      <c r="D1265" s="162"/>
      <c r="E1265" s="162"/>
    </row>
    <row r="1266" spans="1:5" ht="14.4" customHeight="1" x14ac:dyDescent="0.3">
      <c r="A1266" s="162"/>
      <c r="B1266" s="162"/>
      <c r="C1266" s="162"/>
      <c r="D1266" s="162"/>
      <c r="E1266" s="162"/>
    </row>
    <row r="1267" spans="1:5" ht="14.4" customHeight="1" x14ac:dyDescent="0.3">
      <c r="A1267" s="162"/>
      <c r="B1267" s="162"/>
      <c r="C1267" s="162"/>
      <c r="D1267" s="162"/>
      <c r="E1267" s="162"/>
    </row>
    <row r="1268" spans="1:5" ht="14.4" customHeight="1" x14ac:dyDescent="0.3">
      <c r="A1268" s="162"/>
      <c r="B1268" s="162"/>
      <c r="C1268" s="162"/>
      <c r="D1268" s="162"/>
      <c r="E1268" s="162"/>
    </row>
    <row r="1269" spans="1:5" ht="14.4" customHeight="1" x14ac:dyDescent="0.3">
      <c r="A1269" s="162"/>
      <c r="B1269" s="162"/>
      <c r="C1269" s="162"/>
      <c r="D1269" s="162"/>
      <c r="E1269" s="162"/>
    </row>
    <row r="1270" spans="1:5" ht="14.4" customHeight="1" x14ac:dyDescent="0.3">
      <c r="A1270" s="162"/>
      <c r="B1270" s="162"/>
      <c r="C1270" s="162"/>
      <c r="D1270" s="162"/>
      <c r="E1270" s="162"/>
    </row>
    <row r="1271" spans="1:5" ht="14.4" customHeight="1" x14ac:dyDescent="0.3">
      <c r="A1271" s="162"/>
      <c r="B1271" s="162"/>
      <c r="C1271" s="162"/>
      <c r="D1271" s="162"/>
      <c r="E1271" s="162"/>
    </row>
    <row r="1272" spans="1:5" ht="14.4" customHeight="1" x14ac:dyDescent="0.3">
      <c r="A1272" s="162"/>
      <c r="B1272" s="162"/>
      <c r="C1272" s="162"/>
      <c r="D1272" s="162"/>
      <c r="E1272" s="162"/>
    </row>
    <row r="1273" spans="1:5" ht="14.4" customHeight="1" x14ac:dyDescent="0.3">
      <c r="A1273" s="162"/>
      <c r="B1273" s="162"/>
      <c r="C1273" s="162"/>
      <c r="D1273" s="162"/>
      <c r="E1273" s="162"/>
    </row>
    <row r="1274" spans="1:5" ht="14.4" customHeight="1" x14ac:dyDescent="0.3">
      <c r="A1274" s="162"/>
      <c r="B1274" s="162"/>
      <c r="C1274" s="162"/>
      <c r="D1274" s="162"/>
      <c r="E1274" s="162"/>
    </row>
    <row r="1275" spans="1:5" ht="14.4" customHeight="1" x14ac:dyDescent="0.3">
      <c r="A1275" s="162"/>
      <c r="B1275" s="162"/>
      <c r="C1275" s="162"/>
      <c r="D1275" s="162"/>
      <c r="E1275" s="162"/>
    </row>
    <row r="1276" spans="1:5" ht="14.4" customHeight="1" x14ac:dyDescent="0.3">
      <c r="A1276" s="162"/>
      <c r="B1276" s="162"/>
      <c r="C1276" s="162"/>
      <c r="D1276" s="162"/>
      <c r="E1276" s="162"/>
    </row>
    <row r="1277" spans="1:5" ht="14.4" customHeight="1" x14ac:dyDescent="0.3">
      <c r="A1277" s="162"/>
      <c r="B1277" s="162"/>
      <c r="C1277" s="162"/>
      <c r="D1277" s="162"/>
      <c r="E1277" s="162"/>
    </row>
    <row r="1278" spans="1:5" ht="14.4" customHeight="1" x14ac:dyDescent="0.3">
      <c r="A1278" s="162"/>
      <c r="B1278" s="162"/>
      <c r="C1278" s="162"/>
      <c r="D1278" s="162"/>
      <c r="E1278" s="162"/>
    </row>
    <row r="1279" spans="1:5" ht="14.4" customHeight="1" x14ac:dyDescent="0.3">
      <c r="A1279" s="162"/>
      <c r="B1279" s="162"/>
      <c r="C1279" s="162"/>
      <c r="D1279" s="162"/>
      <c r="E1279" s="162"/>
    </row>
    <row r="1280" spans="1:5" ht="14.4" customHeight="1" x14ac:dyDescent="0.3">
      <c r="A1280" s="162"/>
      <c r="B1280" s="162"/>
      <c r="C1280" s="162"/>
      <c r="D1280" s="162"/>
      <c r="E1280" s="162"/>
    </row>
    <row r="1281" spans="1:5" ht="14.4" customHeight="1" x14ac:dyDescent="0.3">
      <c r="A1281" s="162"/>
      <c r="B1281" s="162"/>
      <c r="C1281" s="162"/>
      <c r="D1281" s="162"/>
      <c r="E1281" s="162"/>
    </row>
    <row r="1282" spans="1:5" ht="14.4" customHeight="1" x14ac:dyDescent="0.3">
      <c r="A1282" s="162"/>
      <c r="B1282" s="162"/>
      <c r="C1282" s="162"/>
      <c r="D1282" s="162"/>
      <c r="E1282" s="162"/>
    </row>
    <row r="1283" spans="1:5" ht="14.4" customHeight="1" x14ac:dyDescent="0.3">
      <c r="A1283" s="162"/>
      <c r="B1283" s="162"/>
      <c r="C1283" s="162"/>
      <c r="D1283" s="162"/>
      <c r="E1283" s="162"/>
    </row>
    <row r="1284" spans="1:5" ht="14.4" customHeight="1" x14ac:dyDescent="0.3">
      <c r="A1284" s="162"/>
      <c r="B1284" s="162"/>
      <c r="C1284" s="162"/>
      <c r="D1284" s="162"/>
      <c r="E1284" s="162"/>
    </row>
    <row r="1285" spans="1:5" ht="14.4" customHeight="1" x14ac:dyDescent="0.3">
      <c r="A1285" s="162"/>
      <c r="B1285" s="162"/>
      <c r="C1285" s="162"/>
      <c r="D1285" s="162"/>
      <c r="E1285" s="162"/>
    </row>
    <row r="1286" spans="1:5" ht="14.4" customHeight="1" x14ac:dyDescent="0.3">
      <c r="A1286" s="162"/>
      <c r="B1286" s="162"/>
      <c r="C1286" s="162"/>
      <c r="D1286" s="162"/>
      <c r="E1286" s="162"/>
    </row>
    <row r="1287" spans="1:5" ht="14.4" customHeight="1" x14ac:dyDescent="0.3">
      <c r="A1287" s="162"/>
      <c r="B1287" s="162"/>
      <c r="C1287" s="162"/>
      <c r="D1287" s="162"/>
      <c r="E1287" s="162"/>
    </row>
    <row r="1288" spans="1:5" ht="14.4" customHeight="1" x14ac:dyDescent="0.3">
      <c r="A1288" s="162"/>
      <c r="B1288" s="162"/>
      <c r="C1288" s="162"/>
      <c r="D1288" s="162"/>
      <c r="E1288" s="162"/>
    </row>
    <row r="1289" spans="1:5" ht="14.4" customHeight="1" x14ac:dyDescent="0.3">
      <c r="A1289" s="162"/>
      <c r="B1289" s="162"/>
      <c r="C1289" s="162"/>
      <c r="D1289" s="162"/>
      <c r="E1289" s="162"/>
    </row>
    <row r="1290" spans="1:5" ht="14.4" customHeight="1" x14ac:dyDescent="0.3">
      <c r="A1290" s="162"/>
      <c r="B1290" s="162"/>
      <c r="C1290" s="162"/>
      <c r="D1290" s="162"/>
      <c r="E1290" s="162"/>
    </row>
    <row r="1291" spans="1:5" ht="14.4" customHeight="1" x14ac:dyDescent="0.3">
      <c r="A1291" s="162"/>
      <c r="B1291" s="162"/>
      <c r="C1291" s="162"/>
      <c r="D1291" s="162"/>
      <c r="E1291" s="162"/>
    </row>
    <row r="1292" spans="1:5" ht="14.4" customHeight="1" x14ac:dyDescent="0.3">
      <c r="A1292" s="162"/>
      <c r="B1292" s="162"/>
      <c r="C1292" s="162"/>
      <c r="D1292" s="162"/>
      <c r="E1292" s="162"/>
    </row>
    <row r="1293" spans="1:5" ht="14.4" customHeight="1" x14ac:dyDescent="0.3">
      <c r="A1293" s="162"/>
      <c r="B1293" s="162"/>
      <c r="C1293" s="162"/>
      <c r="D1293" s="162"/>
      <c r="E1293" s="162"/>
    </row>
    <row r="1294" spans="1:5" ht="14.4" customHeight="1" x14ac:dyDescent="0.3">
      <c r="A1294" s="162"/>
      <c r="B1294" s="162"/>
      <c r="C1294" s="162"/>
      <c r="D1294" s="162"/>
      <c r="E1294" s="162"/>
    </row>
    <row r="1295" spans="1:5" ht="14.4" customHeight="1" x14ac:dyDescent="0.3">
      <c r="A1295" s="162"/>
      <c r="B1295" s="162"/>
      <c r="C1295" s="162"/>
      <c r="D1295" s="162"/>
      <c r="E1295" s="162"/>
    </row>
    <row r="1296" spans="1:5" ht="14.4" customHeight="1" x14ac:dyDescent="0.3">
      <c r="A1296" s="162"/>
      <c r="B1296" s="162"/>
      <c r="C1296" s="162"/>
      <c r="D1296" s="162"/>
      <c r="E1296" s="162"/>
    </row>
    <row r="1297" spans="1:5" ht="14.4" customHeight="1" x14ac:dyDescent="0.3">
      <c r="A1297" s="162"/>
      <c r="B1297" s="162"/>
      <c r="C1297" s="162"/>
      <c r="D1297" s="162"/>
      <c r="E1297" s="162"/>
    </row>
    <row r="1298" spans="1:5" ht="14.4" customHeight="1" x14ac:dyDescent="0.3">
      <c r="A1298" s="162"/>
      <c r="B1298" s="162"/>
      <c r="C1298" s="162"/>
      <c r="D1298" s="162"/>
      <c r="E1298" s="162"/>
    </row>
    <row r="1299" spans="1:5" ht="14.4" customHeight="1" x14ac:dyDescent="0.3">
      <c r="A1299" s="162"/>
      <c r="B1299" s="162"/>
      <c r="C1299" s="162"/>
      <c r="D1299" s="162"/>
      <c r="E1299" s="162"/>
    </row>
    <row r="1300" spans="1:5" ht="14.4" customHeight="1" x14ac:dyDescent="0.3">
      <c r="A1300" s="162"/>
      <c r="B1300" s="162"/>
      <c r="C1300" s="162"/>
      <c r="D1300" s="162"/>
      <c r="E1300" s="162"/>
    </row>
    <row r="1301" spans="1:5" ht="14.4" customHeight="1" x14ac:dyDescent="0.3">
      <c r="A1301" s="162"/>
      <c r="B1301" s="162"/>
      <c r="C1301" s="162"/>
      <c r="D1301" s="162"/>
      <c r="E1301" s="162"/>
    </row>
    <row r="1302" spans="1:5" ht="14.4" customHeight="1" x14ac:dyDescent="0.3">
      <c r="A1302" s="162"/>
      <c r="B1302" s="162"/>
      <c r="C1302" s="162"/>
      <c r="D1302" s="162"/>
      <c r="E1302" s="162"/>
    </row>
    <row r="1303" spans="1:5" ht="14.4" customHeight="1" x14ac:dyDescent="0.3">
      <c r="A1303" s="162"/>
      <c r="B1303" s="162"/>
      <c r="C1303" s="162"/>
      <c r="D1303" s="162"/>
      <c r="E1303" s="162"/>
    </row>
    <row r="1304" spans="1:5" ht="14.4" customHeight="1" x14ac:dyDescent="0.3">
      <c r="A1304" s="162"/>
      <c r="B1304" s="162"/>
      <c r="C1304" s="162"/>
      <c r="D1304" s="162"/>
      <c r="E1304" s="162"/>
    </row>
    <row r="1305" spans="1:5" ht="14.4" customHeight="1" x14ac:dyDescent="0.3">
      <c r="A1305" s="162"/>
      <c r="B1305" s="162"/>
      <c r="C1305" s="162"/>
      <c r="D1305" s="162"/>
      <c r="E1305" s="162"/>
    </row>
    <row r="1306" spans="1:5" ht="14.4" customHeight="1" x14ac:dyDescent="0.3">
      <c r="A1306" s="162"/>
      <c r="B1306" s="162"/>
      <c r="C1306" s="162"/>
      <c r="D1306" s="162"/>
      <c r="E1306" s="162"/>
    </row>
    <row r="1307" spans="1:5" ht="14.4" customHeight="1" x14ac:dyDescent="0.3">
      <c r="A1307" s="162"/>
      <c r="B1307" s="162"/>
      <c r="C1307" s="162"/>
      <c r="D1307" s="162"/>
      <c r="E1307" s="162"/>
    </row>
    <row r="1308" spans="1:5" ht="14.4" customHeight="1" x14ac:dyDescent="0.3">
      <c r="A1308" s="162"/>
      <c r="B1308" s="162"/>
      <c r="C1308" s="162"/>
      <c r="D1308" s="162"/>
      <c r="E1308" s="162"/>
    </row>
    <row r="1309" spans="1:5" ht="14.4" customHeight="1" x14ac:dyDescent="0.3">
      <c r="A1309" s="162"/>
      <c r="B1309" s="162"/>
      <c r="C1309" s="162"/>
      <c r="D1309" s="162"/>
      <c r="E1309" s="162"/>
    </row>
    <row r="1310" spans="1:5" ht="14.4" customHeight="1" x14ac:dyDescent="0.3">
      <c r="A1310" s="162"/>
      <c r="B1310" s="162"/>
      <c r="C1310" s="162"/>
      <c r="D1310" s="162"/>
      <c r="E1310" s="162"/>
    </row>
    <row r="1311" spans="1:5" ht="14.4" customHeight="1" x14ac:dyDescent="0.3">
      <c r="A1311" s="162"/>
      <c r="B1311" s="162"/>
      <c r="C1311" s="162"/>
      <c r="D1311" s="162"/>
      <c r="E1311" s="162"/>
    </row>
    <row r="1312" spans="1:5" ht="14.4" customHeight="1" x14ac:dyDescent="0.3">
      <c r="A1312" s="162"/>
      <c r="B1312" s="162"/>
      <c r="C1312" s="162"/>
      <c r="D1312" s="162"/>
      <c r="E1312" s="162"/>
    </row>
    <row r="1313" spans="1:5" ht="14.4" customHeight="1" x14ac:dyDescent="0.3">
      <c r="A1313" s="162"/>
      <c r="B1313" s="162"/>
      <c r="C1313" s="162"/>
      <c r="D1313" s="162"/>
      <c r="E1313" s="162"/>
    </row>
    <row r="1314" spans="1:5" ht="14.4" customHeight="1" x14ac:dyDescent="0.3">
      <c r="A1314" s="162"/>
      <c r="B1314" s="162"/>
      <c r="C1314" s="162"/>
      <c r="D1314" s="162"/>
      <c r="E1314" s="162"/>
    </row>
    <row r="1315" spans="1:5" ht="14.4" customHeight="1" x14ac:dyDescent="0.3">
      <c r="A1315" s="162"/>
      <c r="B1315" s="162"/>
      <c r="C1315" s="162"/>
      <c r="D1315" s="162"/>
      <c r="E1315" s="162"/>
    </row>
    <row r="1316" spans="1:5" ht="14.4" customHeight="1" x14ac:dyDescent="0.3">
      <c r="A1316" s="162"/>
      <c r="B1316" s="162"/>
      <c r="C1316" s="162"/>
      <c r="D1316" s="162"/>
      <c r="E1316" s="162"/>
    </row>
    <row r="1317" spans="1:5" ht="14.4" customHeight="1" x14ac:dyDescent="0.3">
      <c r="A1317" s="162"/>
      <c r="B1317" s="162"/>
      <c r="C1317" s="162"/>
      <c r="D1317" s="162"/>
      <c r="E1317" s="162"/>
    </row>
    <row r="1318" spans="1:5" ht="14.4" customHeight="1" x14ac:dyDescent="0.3">
      <c r="A1318" s="162"/>
      <c r="B1318" s="162"/>
      <c r="C1318" s="162"/>
      <c r="D1318" s="162"/>
      <c r="E1318" s="162"/>
    </row>
    <row r="1319" spans="1:5" ht="14.4" customHeight="1" x14ac:dyDescent="0.3">
      <c r="A1319" s="162"/>
      <c r="B1319" s="162"/>
      <c r="C1319" s="162"/>
      <c r="D1319" s="162"/>
      <c r="E1319" s="162"/>
    </row>
    <row r="1320" spans="1:5" ht="14.4" customHeight="1" x14ac:dyDescent="0.3">
      <c r="A1320" s="162"/>
      <c r="B1320" s="162"/>
      <c r="C1320" s="162"/>
      <c r="D1320" s="162"/>
      <c r="E1320" s="162"/>
    </row>
    <row r="1321" spans="1:5" ht="14.4" customHeight="1" x14ac:dyDescent="0.3">
      <c r="A1321" s="162"/>
      <c r="B1321" s="162"/>
      <c r="C1321" s="162"/>
      <c r="D1321" s="162"/>
      <c r="E1321" s="162"/>
    </row>
    <row r="1322" spans="1:5" ht="14.4" customHeight="1" x14ac:dyDescent="0.3">
      <c r="A1322" s="162"/>
      <c r="B1322" s="162"/>
      <c r="C1322" s="162"/>
      <c r="D1322" s="162"/>
      <c r="E1322" s="162"/>
    </row>
    <row r="1323" spans="1:5" ht="14.4" customHeight="1" x14ac:dyDescent="0.3">
      <c r="A1323" s="162"/>
      <c r="B1323" s="162"/>
      <c r="C1323" s="162"/>
      <c r="D1323" s="162"/>
      <c r="E1323" s="162"/>
    </row>
    <row r="1324" spans="1:5" ht="14.4" customHeight="1" x14ac:dyDescent="0.3">
      <c r="A1324" s="162"/>
      <c r="B1324" s="162"/>
      <c r="C1324" s="162"/>
      <c r="D1324" s="162"/>
      <c r="E1324" s="162"/>
    </row>
    <row r="1325" spans="1:5" ht="14.4" customHeight="1" x14ac:dyDescent="0.3">
      <c r="A1325" s="162"/>
      <c r="B1325" s="162"/>
      <c r="C1325" s="162"/>
      <c r="D1325" s="162"/>
      <c r="E1325" s="162"/>
    </row>
    <row r="1326" spans="1:5" ht="14.4" customHeight="1" x14ac:dyDescent="0.3">
      <c r="A1326" s="162"/>
      <c r="B1326" s="162"/>
      <c r="C1326" s="162"/>
      <c r="D1326" s="162"/>
      <c r="E1326" s="162"/>
    </row>
    <row r="1327" spans="1:5" ht="14.4" customHeight="1" x14ac:dyDescent="0.3">
      <c r="A1327" s="162"/>
      <c r="B1327" s="162"/>
      <c r="C1327" s="162"/>
      <c r="D1327" s="162"/>
      <c r="E1327" s="162"/>
    </row>
    <row r="1328" spans="1:5" ht="14.4" customHeight="1" x14ac:dyDescent="0.3">
      <c r="A1328" s="162"/>
      <c r="B1328" s="162"/>
      <c r="C1328" s="162"/>
      <c r="D1328" s="162"/>
      <c r="E1328" s="162"/>
    </row>
    <row r="1329" spans="1:5" ht="14.4" customHeight="1" x14ac:dyDescent="0.3">
      <c r="A1329" s="162"/>
      <c r="B1329" s="162"/>
      <c r="C1329" s="162"/>
      <c r="D1329" s="162"/>
      <c r="E1329" s="162"/>
    </row>
    <row r="1330" spans="1:5" ht="14.4" customHeight="1" x14ac:dyDescent="0.3">
      <c r="A1330" s="162"/>
      <c r="B1330" s="162"/>
      <c r="C1330" s="162"/>
      <c r="D1330" s="162"/>
      <c r="E1330" s="162"/>
    </row>
    <row r="1331" spans="1:5" ht="14.4" customHeight="1" x14ac:dyDescent="0.3">
      <c r="A1331" s="162"/>
      <c r="B1331" s="162"/>
      <c r="C1331" s="162"/>
      <c r="D1331" s="162"/>
      <c r="E1331" s="162"/>
    </row>
    <row r="1332" spans="1:5" ht="14.4" customHeight="1" x14ac:dyDescent="0.3">
      <c r="A1332" s="162"/>
      <c r="B1332" s="162"/>
      <c r="C1332" s="162"/>
      <c r="D1332" s="162"/>
      <c r="E1332" s="162"/>
    </row>
    <row r="1333" spans="1:5" ht="14.4" customHeight="1" x14ac:dyDescent="0.3">
      <c r="A1333" s="162"/>
      <c r="B1333" s="162"/>
      <c r="C1333" s="162"/>
      <c r="D1333" s="162"/>
      <c r="E1333" s="162"/>
    </row>
    <row r="1334" spans="1:5" ht="14.4" customHeight="1" x14ac:dyDescent="0.3">
      <c r="A1334" s="162"/>
      <c r="B1334" s="162"/>
      <c r="C1334" s="162"/>
      <c r="D1334" s="162"/>
      <c r="E1334" s="162"/>
    </row>
    <row r="1335" spans="1:5" ht="14.4" customHeight="1" x14ac:dyDescent="0.3">
      <c r="A1335" s="162"/>
      <c r="B1335" s="162"/>
      <c r="C1335" s="162"/>
      <c r="D1335" s="162"/>
      <c r="E1335" s="162"/>
    </row>
    <row r="1336" spans="1:5" ht="14.4" customHeight="1" x14ac:dyDescent="0.3">
      <c r="A1336" s="162"/>
      <c r="B1336" s="162"/>
      <c r="C1336" s="162"/>
      <c r="D1336" s="162"/>
      <c r="E1336" s="162"/>
    </row>
    <row r="1337" spans="1:5" ht="14.4" customHeight="1" x14ac:dyDescent="0.3">
      <c r="A1337" s="162"/>
      <c r="B1337" s="162"/>
      <c r="C1337" s="162"/>
      <c r="D1337" s="162"/>
      <c r="E1337" s="162"/>
    </row>
    <row r="1338" spans="1:5" ht="14.4" customHeight="1" x14ac:dyDescent="0.3">
      <c r="A1338" s="162"/>
      <c r="B1338" s="162"/>
      <c r="C1338" s="162"/>
      <c r="D1338" s="162"/>
      <c r="E1338" s="162"/>
    </row>
    <row r="1339" spans="1:5" ht="14.4" customHeight="1" x14ac:dyDescent="0.3">
      <c r="A1339" s="162"/>
      <c r="B1339" s="162"/>
      <c r="C1339" s="162"/>
      <c r="D1339" s="162"/>
      <c r="E1339" s="162"/>
    </row>
    <row r="1340" spans="1:5" ht="14.4" customHeight="1" x14ac:dyDescent="0.3">
      <c r="A1340" s="162"/>
      <c r="B1340" s="162"/>
      <c r="C1340" s="162"/>
      <c r="D1340" s="162"/>
      <c r="E1340" s="162"/>
    </row>
    <row r="1341" spans="1:5" ht="14.4" customHeight="1" x14ac:dyDescent="0.3">
      <c r="A1341" s="162"/>
      <c r="B1341" s="162"/>
      <c r="C1341" s="162"/>
      <c r="D1341" s="162"/>
      <c r="E1341" s="162"/>
    </row>
    <row r="1342" spans="1:5" ht="14.4" customHeight="1" x14ac:dyDescent="0.3">
      <c r="A1342" s="162"/>
      <c r="B1342" s="162"/>
      <c r="C1342" s="162"/>
      <c r="D1342" s="162"/>
      <c r="E1342" s="162"/>
    </row>
    <row r="1343" spans="1:5" ht="14.4" customHeight="1" x14ac:dyDescent="0.3">
      <c r="A1343" s="162"/>
      <c r="B1343" s="162"/>
      <c r="C1343" s="162"/>
      <c r="D1343" s="162"/>
      <c r="E1343" s="162"/>
    </row>
    <row r="1344" spans="1:5" ht="14.4" customHeight="1" x14ac:dyDescent="0.3">
      <c r="A1344" s="162"/>
      <c r="B1344" s="162"/>
      <c r="C1344" s="162"/>
      <c r="D1344" s="162"/>
      <c r="E1344" s="162"/>
    </row>
    <row r="1345" spans="1:5" ht="14.4" customHeight="1" x14ac:dyDescent="0.3">
      <c r="A1345" s="162"/>
      <c r="B1345" s="162"/>
      <c r="C1345" s="162"/>
      <c r="D1345" s="162"/>
      <c r="E1345" s="162"/>
    </row>
    <row r="1346" spans="1:5" ht="14.4" customHeight="1" x14ac:dyDescent="0.3">
      <c r="A1346" s="162"/>
      <c r="B1346" s="162"/>
      <c r="C1346" s="162"/>
      <c r="D1346" s="162"/>
      <c r="E1346" s="162"/>
    </row>
    <row r="1347" spans="1:5" ht="14.4" customHeight="1" x14ac:dyDescent="0.3">
      <c r="A1347" s="162"/>
      <c r="B1347" s="162"/>
      <c r="C1347" s="162"/>
      <c r="D1347" s="162"/>
      <c r="E1347" s="162"/>
    </row>
    <row r="1348" spans="1:5" ht="14.4" customHeight="1" x14ac:dyDescent="0.3">
      <c r="A1348" s="162"/>
      <c r="B1348" s="162"/>
      <c r="C1348" s="162"/>
      <c r="D1348" s="162"/>
      <c r="E1348" s="162"/>
    </row>
    <row r="1349" spans="1:5" ht="14.4" customHeight="1" x14ac:dyDescent="0.3">
      <c r="A1349" s="162"/>
      <c r="B1349" s="162"/>
      <c r="C1349" s="162"/>
      <c r="D1349" s="162"/>
      <c r="E1349" s="162"/>
    </row>
    <row r="1350" spans="1:5" ht="14.4" customHeight="1" x14ac:dyDescent="0.3">
      <c r="A1350" s="162"/>
      <c r="B1350" s="162"/>
      <c r="C1350" s="162"/>
      <c r="D1350" s="162"/>
      <c r="E1350" s="162"/>
    </row>
    <row r="1351" spans="1:5" ht="14.4" customHeight="1" x14ac:dyDescent="0.3">
      <c r="A1351" s="162"/>
      <c r="B1351" s="162"/>
      <c r="C1351" s="162"/>
      <c r="D1351" s="162"/>
      <c r="E1351" s="162"/>
    </row>
    <row r="1352" spans="1:5" ht="14.4" customHeight="1" x14ac:dyDescent="0.3">
      <c r="A1352" s="162"/>
      <c r="B1352" s="162"/>
      <c r="C1352" s="162"/>
      <c r="D1352" s="162"/>
      <c r="E1352" s="162"/>
    </row>
    <row r="1353" spans="1:5" ht="14.4" customHeight="1" x14ac:dyDescent="0.3">
      <c r="A1353" s="162"/>
      <c r="B1353" s="162"/>
      <c r="C1353" s="162"/>
      <c r="D1353" s="162"/>
      <c r="E1353" s="162"/>
    </row>
    <row r="1354" spans="1:5" ht="14.4" customHeight="1" x14ac:dyDescent="0.3">
      <c r="A1354" s="162"/>
      <c r="B1354" s="162"/>
      <c r="C1354" s="162"/>
      <c r="D1354" s="162"/>
      <c r="E1354" s="162"/>
    </row>
    <row r="1355" spans="1:5" ht="14.4" customHeight="1" x14ac:dyDescent="0.3">
      <c r="A1355" s="162"/>
      <c r="B1355" s="162"/>
      <c r="C1355" s="162"/>
      <c r="D1355" s="162"/>
      <c r="E1355" s="162"/>
    </row>
    <row r="1356" spans="1:5" ht="14.4" customHeight="1" x14ac:dyDescent="0.3">
      <c r="A1356" s="162"/>
      <c r="B1356" s="162"/>
      <c r="C1356" s="162"/>
      <c r="D1356" s="162"/>
      <c r="E1356" s="162"/>
    </row>
    <row r="1357" spans="1:5" ht="14.4" customHeight="1" x14ac:dyDescent="0.3">
      <c r="A1357" s="162"/>
      <c r="B1357" s="162"/>
      <c r="C1357" s="162"/>
      <c r="D1357" s="162"/>
      <c r="E1357" s="162"/>
    </row>
    <row r="1358" spans="1:5" ht="14.4" customHeight="1" x14ac:dyDescent="0.3">
      <c r="A1358" s="162"/>
      <c r="B1358" s="162"/>
      <c r="C1358" s="162"/>
      <c r="D1358" s="162"/>
      <c r="E1358" s="162"/>
    </row>
    <row r="1359" spans="1:5" ht="14.4" customHeight="1" x14ac:dyDescent="0.3">
      <c r="A1359" s="162"/>
      <c r="B1359" s="162"/>
      <c r="C1359" s="162"/>
      <c r="D1359" s="162"/>
      <c r="E1359" s="162"/>
    </row>
    <row r="1360" spans="1:5" ht="14.4" customHeight="1" x14ac:dyDescent="0.3">
      <c r="A1360" s="162"/>
      <c r="B1360" s="162"/>
      <c r="C1360" s="162"/>
      <c r="D1360" s="162"/>
      <c r="E1360" s="162"/>
    </row>
    <row r="1361" spans="1:5" ht="14.4" customHeight="1" x14ac:dyDescent="0.3">
      <c r="A1361" s="162"/>
      <c r="B1361" s="162"/>
      <c r="C1361" s="162"/>
      <c r="D1361" s="162"/>
      <c r="E1361" s="162"/>
    </row>
    <row r="1362" spans="1:5" ht="14.4" customHeight="1" x14ac:dyDescent="0.3">
      <c r="A1362" s="162"/>
      <c r="B1362" s="162"/>
      <c r="C1362" s="162"/>
      <c r="D1362" s="162"/>
      <c r="E1362" s="162"/>
    </row>
    <row r="1363" spans="1:5" ht="14.4" customHeight="1" x14ac:dyDescent="0.3">
      <c r="A1363" s="162"/>
      <c r="B1363" s="162"/>
      <c r="C1363" s="162"/>
      <c r="D1363" s="162"/>
      <c r="E1363" s="162"/>
    </row>
    <row r="1364" spans="1:5" ht="14.4" customHeight="1" x14ac:dyDescent="0.3">
      <c r="A1364" s="162"/>
      <c r="B1364" s="162"/>
      <c r="C1364" s="162"/>
      <c r="D1364" s="162"/>
      <c r="E1364" s="162"/>
    </row>
    <row r="1365" spans="1:5" ht="14.4" customHeight="1" x14ac:dyDescent="0.3">
      <c r="A1365" s="162"/>
      <c r="B1365" s="162"/>
      <c r="C1365" s="162"/>
      <c r="D1365" s="162"/>
      <c r="E1365" s="162"/>
    </row>
    <row r="1366" spans="1:5" ht="14.4" customHeight="1" x14ac:dyDescent="0.3">
      <c r="A1366" s="162"/>
      <c r="B1366" s="162"/>
      <c r="C1366" s="162"/>
      <c r="D1366" s="162"/>
      <c r="E1366" s="162"/>
    </row>
    <row r="1367" spans="1:5" ht="14.4" customHeight="1" x14ac:dyDescent="0.3">
      <c r="A1367" s="162"/>
      <c r="B1367" s="162"/>
      <c r="C1367" s="162"/>
      <c r="D1367" s="162"/>
      <c r="E1367" s="162"/>
    </row>
    <row r="1368" spans="1:5" ht="14.4" customHeight="1" x14ac:dyDescent="0.3">
      <c r="A1368" s="162"/>
      <c r="B1368" s="162"/>
      <c r="C1368" s="162"/>
      <c r="D1368" s="162"/>
      <c r="E1368" s="162"/>
    </row>
    <row r="1369" spans="1:5" ht="14.4" customHeight="1" x14ac:dyDescent="0.3">
      <c r="A1369" s="162"/>
      <c r="B1369" s="162"/>
      <c r="C1369" s="162"/>
      <c r="D1369" s="162"/>
      <c r="E1369" s="162"/>
    </row>
    <row r="1370" spans="1:5" ht="14.4" customHeight="1" x14ac:dyDescent="0.3">
      <c r="A1370" s="162"/>
      <c r="B1370" s="162"/>
      <c r="C1370" s="162"/>
      <c r="D1370" s="162"/>
      <c r="E1370" s="162"/>
    </row>
    <row r="1371" spans="1:5" ht="14.4" customHeight="1" x14ac:dyDescent="0.3">
      <c r="A1371" s="162"/>
      <c r="B1371" s="162"/>
      <c r="C1371" s="162"/>
      <c r="D1371" s="162"/>
      <c r="E1371" s="162"/>
    </row>
    <row r="1372" spans="1:5" ht="14.4" customHeight="1" x14ac:dyDescent="0.3">
      <c r="A1372" s="162"/>
      <c r="B1372" s="162"/>
      <c r="C1372" s="162"/>
      <c r="D1372" s="162"/>
      <c r="E1372" s="162"/>
    </row>
    <row r="1373" spans="1:5" ht="14.4" customHeight="1" x14ac:dyDescent="0.3">
      <c r="A1373" s="162"/>
      <c r="B1373" s="162"/>
      <c r="C1373" s="162"/>
      <c r="D1373" s="162"/>
      <c r="E1373" s="162"/>
    </row>
    <row r="1374" spans="1:5" ht="14.4" customHeight="1" x14ac:dyDescent="0.3">
      <c r="A1374" s="162"/>
      <c r="B1374" s="162"/>
      <c r="C1374" s="162"/>
      <c r="D1374" s="162"/>
      <c r="E1374" s="162"/>
    </row>
    <row r="1375" spans="1:5" ht="14.4" customHeight="1" x14ac:dyDescent="0.3">
      <c r="A1375" s="162"/>
      <c r="B1375" s="162"/>
      <c r="C1375" s="162"/>
      <c r="D1375" s="162"/>
      <c r="E1375" s="162"/>
    </row>
    <row r="1376" spans="1:5" ht="14.4" customHeight="1" x14ac:dyDescent="0.3">
      <c r="A1376" s="162"/>
      <c r="B1376" s="162"/>
      <c r="C1376" s="162"/>
      <c r="D1376" s="162"/>
      <c r="E1376" s="162"/>
    </row>
    <row r="1377" spans="1:5" ht="14.4" customHeight="1" x14ac:dyDescent="0.3">
      <c r="A1377" s="162"/>
      <c r="B1377" s="162"/>
      <c r="C1377" s="162"/>
      <c r="D1377" s="162"/>
      <c r="E1377" s="162"/>
    </row>
    <row r="1378" spans="1:5" ht="14.4" customHeight="1" x14ac:dyDescent="0.3">
      <c r="A1378" s="162"/>
      <c r="B1378" s="162"/>
      <c r="C1378" s="162"/>
      <c r="D1378" s="162"/>
      <c r="E1378" s="162"/>
    </row>
    <row r="1379" spans="1:5" ht="14.4" customHeight="1" x14ac:dyDescent="0.3">
      <c r="A1379" s="162"/>
      <c r="B1379" s="162"/>
      <c r="C1379" s="162"/>
      <c r="D1379" s="162"/>
      <c r="E1379" s="162"/>
    </row>
    <row r="1380" spans="1:5" ht="14.4" customHeight="1" x14ac:dyDescent="0.3">
      <c r="A1380" s="162"/>
      <c r="B1380" s="162"/>
      <c r="C1380" s="162"/>
      <c r="D1380" s="162"/>
      <c r="E1380" s="162"/>
    </row>
    <row r="1381" spans="1:5" ht="14.4" customHeight="1" x14ac:dyDescent="0.3">
      <c r="A1381" s="162"/>
      <c r="B1381" s="162"/>
      <c r="C1381" s="162"/>
      <c r="D1381" s="162"/>
      <c r="E1381" s="162"/>
    </row>
    <row r="1382" spans="1:5" ht="14.4" customHeight="1" x14ac:dyDescent="0.3">
      <c r="A1382" s="162"/>
      <c r="B1382" s="162"/>
      <c r="C1382" s="162"/>
      <c r="D1382" s="162"/>
      <c r="E1382" s="162"/>
    </row>
    <row r="1383" spans="1:5" ht="14.4" customHeight="1" x14ac:dyDescent="0.3">
      <c r="A1383" s="162"/>
      <c r="B1383" s="162"/>
      <c r="C1383" s="162"/>
      <c r="D1383" s="162"/>
      <c r="E1383" s="162"/>
    </row>
    <row r="1384" spans="1:5" ht="14.4" customHeight="1" x14ac:dyDescent="0.3">
      <c r="A1384" s="162"/>
      <c r="B1384" s="162"/>
      <c r="C1384" s="162"/>
      <c r="D1384" s="162"/>
      <c r="E1384" s="162"/>
    </row>
    <row r="1385" spans="1:5" ht="14.4" customHeight="1" x14ac:dyDescent="0.3">
      <c r="A1385" s="162"/>
      <c r="B1385" s="162"/>
      <c r="C1385" s="162"/>
      <c r="D1385" s="162"/>
      <c r="E1385" s="162"/>
    </row>
    <row r="1386" spans="1:5" ht="14.4" customHeight="1" x14ac:dyDescent="0.3">
      <c r="A1386" s="162"/>
      <c r="B1386" s="162"/>
      <c r="C1386" s="162"/>
      <c r="D1386" s="162"/>
      <c r="E1386" s="162"/>
    </row>
    <row r="1387" spans="1:5" ht="14.4" customHeight="1" x14ac:dyDescent="0.3">
      <c r="A1387" s="162"/>
      <c r="B1387" s="162"/>
      <c r="C1387" s="162"/>
      <c r="D1387" s="162"/>
      <c r="E1387" s="162"/>
    </row>
    <row r="1388" spans="1:5" ht="14.4" customHeight="1" x14ac:dyDescent="0.3">
      <c r="A1388" s="162"/>
      <c r="B1388" s="162"/>
      <c r="C1388" s="162"/>
      <c r="D1388" s="162"/>
      <c r="E1388" s="162"/>
    </row>
    <row r="1389" spans="1:5" ht="14.4" customHeight="1" x14ac:dyDescent="0.3">
      <c r="A1389" s="162"/>
      <c r="B1389" s="162"/>
      <c r="C1389" s="162"/>
      <c r="D1389" s="162"/>
      <c r="E1389" s="162"/>
    </row>
    <row r="1390" spans="1:5" ht="14.4" customHeight="1" x14ac:dyDescent="0.3">
      <c r="A1390" s="162"/>
      <c r="B1390" s="162"/>
      <c r="C1390" s="162"/>
      <c r="D1390" s="162"/>
      <c r="E1390" s="162"/>
    </row>
    <row r="1391" spans="1:5" ht="14.4" customHeight="1" x14ac:dyDescent="0.3">
      <c r="A1391" s="162"/>
      <c r="B1391" s="162"/>
      <c r="C1391" s="162"/>
      <c r="D1391" s="162"/>
      <c r="E1391" s="162"/>
    </row>
    <row r="1392" spans="1:5" ht="14.4" customHeight="1" x14ac:dyDescent="0.3">
      <c r="A1392" s="162"/>
      <c r="B1392" s="162"/>
      <c r="C1392" s="162"/>
      <c r="D1392" s="162"/>
      <c r="E1392" s="162"/>
    </row>
    <row r="1393" spans="1:5" ht="14.4" customHeight="1" x14ac:dyDescent="0.3">
      <c r="A1393" s="162"/>
      <c r="B1393" s="162"/>
      <c r="C1393" s="162"/>
      <c r="D1393" s="162"/>
      <c r="E1393" s="162"/>
    </row>
    <row r="1394" spans="1:5" ht="14.4" customHeight="1" x14ac:dyDescent="0.3">
      <c r="A1394" s="162"/>
      <c r="B1394" s="162"/>
      <c r="C1394" s="162"/>
      <c r="D1394" s="162"/>
      <c r="E1394" s="162"/>
    </row>
    <row r="1395" spans="1:5" ht="14.4" customHeight="1" x14ac:dyDescent="0.3">
      <c r="A1395" s="162"/>
      <c r="B1395" s="162"/>
      <c r="C1395" s="162"/>
      <c r="D1395" s="162"/>
      <c r="E1395" s="162"/>
    </row>
    <row r="1396" spans="1:5" ht="14.4" customHeight="1" x14ac:dyDescent="0.3">
      <c r="A1396" s="162"/>
      <c r="B1396" s="162"/>
      <c r="C1396" s="162"/>
      <c r="D1396" s="162"/>
      <c r="E1396" s="162"/>
    </row>
    <row r="1397" spans="1:5" ht="14.4" customHeight="1" x14ac:dyDescent="0.3">
      <c r="A1397" s="162"/>
      <c r="B1397" s="162"/>
      <c r="C1397" s="162"/>
      <c r="D1397" s="162"/>
      <c r="E1397" s="162"/>
    </row>
    <row r="1398" spans="1:5" ht="14.4" customHeight="1" x14ac:dyDescent="0.3">
      <c r="A1398" s="162"/>
      <c r="B1398" s="162"/>
      <c r="C1398" s="162"/>
      <c r="D1398" s="162"/>
      <c r="E1398" s="162"/>
    </row>
    <row r="1399" spans="1:5" ht="14.4" customHeight="1" x14ac:dyDescent="0.3">
      <c r="A1399" s="162"/>
      <c r="B1399" s="162"/>
      <c r="C1399" s="162"/>
      <c r="D1399" s="162"/>
      <c r="E1399" s="162"/>
    </row>
    <row r="1400" spans="1:5" ht="14.4" customHeight="1" x14ac:dyDescent="0.3">
      <c r="A1400" s="162"/>
      <c r="B1400" s="162"/>
      <c r="C1400" s="162"/>
      <c r="D1400" s="162"/>
      <c r="E1400" s="162"/>
    </row>
    <row r="1401" spans="1:5" ht="14.4" customHeight="1" x14ac:dyDescent="0.3">
      <c r="A1401" s="162"/>
      <c r="B1401" s="162"/>
      <c r="C1401" s="162"/>
      <c r="D1401" s="162"/>
      <c r="E1401" s="162"/>
    </row>
    <row r="1402" spans="1:5" ht="14.4" customHeight="1" x14ac:dyDescent="0.3">
      <c r="A1402" s="162"/>
      <c r="B1402" s="162"/>
      <c r="C1402" s="162"/>
      <c r="D1402" s="162"/>
      <c r="E1402" s="162"/>
    </row>
    <row r="1403" spans="1:5" ht="14.4" customHeight="1" x14ac:dyDescent="0.3">
      <c r="A1403" s="162"/>
      <c r="B1403" s="162"/>
      <c r="C1403" s="162"/>
      <c r="D1403" s="162"/>
      <c r="E1403" s="162"/>
    </row>
    <row r="1404" spans="1:5" ht="14.4" customHeight="1" x14ac:dyDescent="0.3">
      <c r="A1404" s="162"/>
      <c r="B1404" s="162"/>
      <c r="C1404" s="162"/>
      <c r="D1404" s="162"/>
      <c r="E1404" s="162"/>
    </row>
    <row r="1405" spans="1:5" ht="14.4" customHeight="1" x14ac:dyDescent="0.3">
      <c r="A1405" s="162"/>
      <c r="B1405" s="162"/>
      <c r="C1405" s="162"/>
      <c r="D1405" s="162"/>
      <c r="E1405" s="162"/>
    </row>
    <row r="1406" spans="1:5" ht="14.4" customHeight="1" x14ac:dyDescent="0.3">
      <c r="A1406" s="162"/>
      <c r="B1406" s="162"/>
      <c r="C1406" s="162"/>
      <c r="D1406" s="162"/>
      <c r="E1406" s="162"/>
    </row>
    <row r="1407" spans="1:5" ht="14.4" customHeight="1" x14ac:dyDescent="0.3">
      <c r="A1407" s="162"/>
      <c r="B1407" s="162"/>
      <c r="C1407" s="162"/>
      <c r="D1407" s="162"/>
      <c r="E1407" s="162"/>
    </row>
    <row r="1408" spans="1:5" ht="14.4" customHeight="1" x14ac:dyDescent="0.3">
      <c r="A1408" s="162"/>
      <c r="B1408" s="162"/>
      <c r="C1408" s="162"/>
      <c r="D1408" s="162"/>
      <c r="E1408" s="162"/>
    </row>
    <row r="1409" spans="1:9" ht="14.4" customHeight="1" x14ac:dyDescent="0.3">
      <c r="A1409" s="162"/>
      <c r="B1409" s="162"/>
      <c r="C1409" s="162"/>
      <c r="D1409" s="162"/>
      <c r="E1409" s="162"/>
      <c r="I1409" s="206"/>
    </row>
    <row r="1410" spans="1:9" ht="14.4" customHeight="1" x14ac:dyDescent="0.3">
      <c r="A1410" s="162"/>
      <c r="B1410" s="162"/>
      <c r="C1410" s="162"/>
      <c r="D1410" s="162"/>
      <c r="E1410" s="162"/>
    </row>
    <row r="1411" spans="1:9" ht="14.4" customHeight="1" x14ac:dyDescent="0.3">
      <c r="A1411" s="162"/>
      <c r="B1411" s="162"/>
      <c r="C1411" s="162"/>
      <c r="D1411" s="162"/>
      <c r="E1411" s="162"/>
    </row>
    <row r="1412" spans="1:9" ht="14.4" customHeight="1" x14ac:dyDescent="0.3">
      <c r="A1412" s="162"/>
      <c r="B1412" s="162"/>
      <c r="C1412" s="162"/>
      <c r="D1412" s="162"/>
      <c r="E1412" s="162"/>
    </row>
    <row r="1413" spans="1:9" ht="14.4" customHeight="1" x14ac:dyDescent="0.3">
      <c r="A1413" s="162"/>
      <c r="B1413" s="162"/>
      <c r="C1413" s="162"/>
      <c r="D1413" s="162"/>
      <c r="E1413" s="162"/>
    </row>
    <row r="1414" spans="1:9" ht="14.4" customHeight="1" x14ac:dyDescent="0.3">
      <c r="A1414" s="162"/>
      <c r="B1414" s="162"/>
      <c r="C1414" s="162"/>
      <c r="D1414" s="162"/>
      <c r="E1414" s="162"/>
    </row>
    <row r="1415" spans="1:9" ht="14.4" customHeight="1" x14ac:dyDescent="0.3">
      <c r="A1415" s="162"/>
      <c r="B1415" s="162"/>
      <c r="C1415" s="162"/>
      <c r="D1415" s="162"/>
      <c r="E1415" s="162"/>
    </row>
    <row r="1416" spans="1:9" ht="14.4" customHeight="1" x14ac:dyDescent="0.3">
      <c r="A1416" s="162"/>
      <c r="B1416" s="162"/>
      <c r="C1416" s="162"/>
      <c r="D1416" s="162"/>
      <c r="E1416" s="162"/>
    </row>
    <row r="1417" spans="1:9" ht="14.4" customHeight="1" x14ac:dyDescent="0.3">
      <c r="A1417" s="162"/>
      <c r="B1417" s="162"/>
      <c r="C1417" s="162"/>
      <c r="D1417" s="162"/>
      <c r="E1417" s="162"/>
    </row>
    <row r="1418" spans="1:9" ht="14.4" customHeight="1" x14ac:dyDescent="0.3">
      <c r="A1418" s="162"/>
      <c r="B1418" s="162"/>
      <c r="C1418" s="162"/>
      <c r="D1418" s="162"/>
      <c r="E1418" s="162"/>
    </row>
    <row r="1419" spans="1:9" ht="14.4" customHeight="1" x14ac:dyDescent="0.3">
      <c r="A1419" s="162"/>
      <c r="B1419" s="162"/>
      <c r="C1419" s="162"/>
      <c r="D1419" s="162"/>
      <c r="E1419" s="162"/>
    </row>
    <row r="1420" spans="1:9" ht="14.4" customHeight="1" x14ac:dyDescent="0.3">
      <c r="A1420" s="162"/>
      <c r="B1420" s="162"/>
      <c r="C1420" s="162"/>
      <c r="D1420" s="162"/>
      <c r="E1420" s="162"/>
    </row>
    <row r="1421" spans="1:9" ht="14.4" customHeight="1" x14ac:dyDescent="0.3">
      <c r="A1421" s="162"/>
      <c r="B1421" s="162"/>
      <c r="C1421" s="162"/>
      <c r="D1421" s="162"/>
      <c r="E1421" s="162"/>
    </row>
    <row r="1422" spans="1:9" ht="14.4" customHeight="1" x14ac:dyDescent="0.3">
      <c r="A1422" s="162"/>
      <c r="B1422" s="162"/>
      <c r="C1422" s="162"/>
      <c r="D1422" s="162"/>
      <c r="E1422" s="162"/>
    </row>
    <row r="1423" spans="1:9" ht="14.4" customHeight="1" x14ac:dyDescent="0.3">
      <c r="A1423" s="162"/>
      <c r="B1423" s="162"/>
      <c r="C1423" s="162"/>
      <c r="D1423" s="162"/>
      <c r="E1423" s="162"/>
    </row>
    <row r="1424" spans="1:9" ht="14.4" customHeight="1" x14ac:dyDescent="0.3">
      <c r="A1424" s="162"/>
      <c r="B1424" s="162"/>
      <c r="C1424" s="162"/>
      <c r="D1424" s="162"/>
      <c r="E1424" s="162"/>
    </row>
    <row r="1425" spans="1:5" ht="14.4" customHeight="1" x14ac:dyDescent="0.3">
      <c r="A1425" s="162"/>
      <c r="B1425" s="162"/>
      <c r="C1425" s="162"/>
      <c r="D1425" s="162"/>
      <c r="E1425" s="162"/>
    </row>
    <row r="1426" spans="1:5" ht="14.4" customHeight="1" x14ac:dyDescent="0.3">
      <c r="A1426" s="162"/>
      <c r="B1426" s="162"/>
      <c r="C1426" s="162"/>
      <c r="D1426" s="162"/>
      <c r="E1426" s="162"/>
    </row>
    <row r="1427" spans="1:5" ht="14.4" customHeight="1" x14ac:dyDescent="0.3">
      <c r="A1427" s="162"/>
      <c r="B1427" s="162"/>
      <c r="C1427" s="162"/>
      <c r="D1427" s="162"/>
      <c r="E1427" s="162"/>
    </row>
    <row r="1428" spans="1:5" ht="14.4" customHeight="1" x14ac:dyDescent="0.3">
      <c r="A1428" s="162"/>
      <c r="B1428" s="162"/>
      <c r="C1428" s="162"/>
      <c r="D1428" s="162"/>
      <c r="E1428" s="162"/>
    </row>
    <row r="1429" spans="1:5" ht="14.4" customHeight="1" x14ac:dyDescent="0.3">
      <c r="A1429" s="162"/>
      <c r="B1429" s="162"/>
      <c r="C1429" s="162"/>
      <c r="D1429" s="162"/>
      <c r="E1429" s="162"/>
    </row>
    <row r="1430" spans="1:5" ht="14.4" customHeight="1" x14ac:dyDescent="0.3">
      <c r="A1430" s="162"/>
      <c r="B1430" s="162"/>
      <c r="C1430" s="162"/>
      <c r="D1430" s="162"/>
      <c r="E1430" s="162"/>
    </row>
    <row r="1431" spans="1:5" ht="14.4" customHeight="1" x14ac:dyDescent="0.3">
      <c r="A1431" s="162"/>
      <c r="B1431" s="162"/>
      <c r="C1431" s="162"/>
      <c r="D1431" s="162"/>
      <c r="E1431" s="162"/>
    </row>
    <row r="1432" spans="1:5" ht="14.4" customHeight="1" x14ac:dyDescent="0.3">
      <c r="A1432" s="162"/>
      <c r="B1432" s="162"/>
      <c r="C1432" s="162"/>
      <c r="D1432" s="162"/>
      <c r="E1432" s="162"/>
    </row>
    <row r="1433" spans="1:5" ht="14.4" customHeight="1" x14ac:dyDescent="0.3">
      <c r="A1433" s="162"/>
      <c r="B1433" s="162"/>
      <c r="C1433" s="162"/>
      <c r="D1433" s="162"/>
      <c r="E1433" s="162"/>
    </row>
    <row r="1434" spans="1:5" ht="14.4" customHeight="1" x14ac:dyDescent="0.3">
      <c r="A1434" s="162"/>
      <c r="B1434" s="162"/>
      <c r="C1434" s="162"/>
      <c r="D1434" s="162"/>
      <c r="E1434" s="162"/>
    </row>
    <row r="1435" spans="1:5" ht="14.4" customHeight="1" x14ac:dyDescent="0.3">
      <c r="A1435" s="162"/>
      <c r="B1435" s="162"/>
      <c r="C1435" s="162"/>
      <c r="D1435" s="162"/>
      <c r="E1435" s="162"/>
    </row>
    <row r="1436" spans="1:5" ht="14.4" customHeight="1" x14ac:dyDescent="0.3">
      <c r="A1436" s="162"/>
      <c r="B1436" s="162"/>
      <c r="C1436" s="162"/>
      <c r="D1436" s="162"/>
      <c r="E1436" s="162"/>
    </row>
    <row r="1437" spans="1:5" ht="14.4" customHeight="1" x14ac:dyDescent="0.3">
      <c r="A1437" s="162"/>
      <c r="B1437" s="162"/>
      <c r="C1437" s="162"/>
      <c r="D1437" s="162"/>
      <c r="E1437" s="162"/>
    </row>
    <row r="1438" spans="1:5" ht="14.4" customHeight="1" x14ac:dyDescent="0.3">
      <c r="A1438" s="162"/>
      <c r="B1438" s="162"/>
      <c r="C1438" s="162"/>
      <c r="D1438" s="162"/>
      <c r="E1438" s="162"/>
    </row>
    <row r="1439" spans="1:5" ht="14.4" customHeight="1" x14ac:dyDescent="0.3">
      <c r="A1439" s="162"/>
      <c r="B1439" s="162"/>
      <c r="C1439" s="162"/>
      <c r="D1439" s="162"/>
      <c r="E1439" s="162"/>
    </row>
    <row r="1440" spans="1:5" ht="14.4" customHeight="1" x14ac:dyDescent="0.3">
      <c r="A1440" s="162"/>
      <c r="B1440" s="162"/>
      <c r="C1440" s="162"/>
      <c r="D1440" s="162"/>
      <c r="E1440" s="162"/>
    </row>
    <row r="1441" spans="1:5" ht="14.4" customHeight="1" x14ac:dyDescent="0.3">
      <c r="A1441" s="162"/>
      <c r="B1441" s="162"/>
      <c r="C1441" s="162"/>
      <c r="D1441" s="162"/>
      <c r="E1441" s="162"/>
    </row>
    <row r="1442" spans="1:5" ht="14.4" customHeight="1" x14ac:dyDescent="0.3">
      <c r="A1442" s="162"/>
      <c r="B1442" s="162"/>
      <c r="C1442" s="162"/>
      <c r="D1442" s="162"/>
      <c r="E1442" s="162"/>
    </row>
    <row r="1443" spans="1:5" ht="14.4" customHeight="1" x14ac:dyDescent="0.3">
      <c r="A1443" s="162"/>
      <c r="B1443" s="162"/>
      <c r="C1443" s="162"/>
      <c r="D1443" s="162"/>
      <c r="E1443" s="162"/>
    </row>
    <row r="1444" spans="1:5" ht="14.4" customHeight="1" x14ac:dyDescent="0.3">
      <c r="A1444" s="162"/>
      <c r="B1444" s="162"/>
      <c r="C1444" s="162"/>
      <c r="D1444" s="162"/>
      <c r="E1444" s="162"/>
    </row>
    <row r="1445" spans="1:5" ht="14.4" customHeight="1" x14ac:dyDescent="0.3">
      <c r="A1445" s="162"/>
      <c r="B1445" s="162"/>
      <c r="C1445" s="162"/>
      <c r="D1445" s="162"/>
      <c r="E1445" s="162"/>
    </row>
    <row r="1446" spans="1:5" ht="14.4" customHeight="1" x14ac:dyDescent="0.3">
      <c r="A1446" s="162"/>
      <c r="B1446" s="162"/>
      <c r="C1446" s="162"/>
      <c r="D1446" s="162"/>
      <c r="E1446" s="162"/>
    </row>
    <row r="1447" spans="1:5" ht="14.4" customHeight="1" x14ac:dyDescent="0.3">
      <c r="A1447" s="162"/>
      <c r="B1447" s="162"/>
      <c r="C1447" s="162"/>
      <c r="D1447" s="162"/>
      <c r="E1447" s="162"/>
    </row>
    <row r="1448" spans="1:5" ht="14.4" customHeight="1" x14ac:dyDescent="0.3">
      <c r="A1448" s="162"/>
      <c r="B1448" s="162"/>
      <c r="C1448" s="162"/>
      <c r="D1448" s="162"/>
      <c r="E1448" s="162"/>
    </row>
    <row r="1449" spans="1:5" ht="14.4" customHeight="1" x14ac:dyDescent="0.3">
      <c r="A1449" s="162"/>
      <c r="B1449" s="162"/>
      <c r="C1449" s="162"/>
      <c r="D1449" s="162"/>
      <c r="E1449" s="162"/>
    </row>
    <row r="1450" spans="1:5" ht="14.4" customHeight="1" x14ac:dyDescent="0.3">
      <c r="A1450" s="162"/>
      <c r="B1450" s="162"/>
      <c r="C1450" s="162"/>
      <c r="D1450" s="162"/>
      <c r="E1450" s="162"/>
    </row>
    <row r="1451" spans="1:5" ht="14.4" customHeight="1" x14ac:dyDescent="0.3">
      <c r="A1451" s="162"/>
      <c r="B1451" s="162"/>
      <c r="C1451" s="162"/>
      <c r="D1451" s="162"/>
      <c r="E1451" s="162"/>
    </row>
    <row r="1452" spans="1:5" ht="14.4" customHeight="1" x14ac:dyDescent="0.3">
      <c r="A1452" s="162"/>
      <c r="B1452" s="162"/>
      <c r="C1452" s="162"/>
      <c r="D1452" s="162"/>
      <c r="E1452" s="162"/>
    </row>
    <row r="1453" spans="1:5" ht="14.4" customHeight="1" x14ac:dyDescent="0.3">
      <c r="A1453" s="162"/>
      <c r="B1453" s="162"/>
      <c r="C1453" s="162"/>
      <c r="D1453" s="162"/>
      <c r="E1453" s="162"/>
    </row>
    <row r="1454" spans="1:5" ht="14.4" customHeight="1" x14ac:dyDescent="0.3">
      <c r="A1454" s="162"/>
      <c r="B1454" s="162"/>
      <c r="C1454" s="162"/>
      <c r="D1454" s="162"/>
      <c r="E1454" s="162"/>
    </row>
    <row r="1455" spans="1:5" ht="14.4" customHeight="1" x14ac:dyDescent="0.3">
      <c r="A1455" s="162"/>
      <c r="B1455" s="162"/>
      <c r="C1455" s="162"/>
      <c r="D1455" s="162"/>
      <c r="E1455" s="162"/>
    </row>
    <row r="1456" spans="1:5" ht="14.4" customHeight="1" x14ac:dyDescent="0.3">
      <c r="A1456" s="162"/>
      <c r="B1456" s="162"/>
      <c r="C1456" s="162"/>
      <c r="D1456" s="162"/>
      <c r="E1456" s="162"/>
    </row>
    <row r="1457" spans="1:5" ht="14.4" customHeight="1" x14ac:dyDescent="0.3">
      <c r="A1457" s="162"/>
      <c r="B1457" s="162"/>
      <c r="C1457" s="162"/>
      <c r="D1457" s="162"/>
      <c r="E1457" s="162"/>
    </row>
    <row r="1458" spans="1:5" ht="14.4" customHeight="1" x14ac:dyDescent="0.3">
      <c r="A1458" s="162"/>
      <c r="B1458" s="162"/>
      <c r="C1458" s="162"/>
      <c r="D1458" s="162"/>
      <c r="E1458" s="162"/>
    </row>
    <row r="1459" spans="1:5" ht="14.4" customHeight="1" x14ac:dyDescent="0.3">
      <c r="A1459" s="162"/>
      <c r="B1459" s="162"/>
      <c r="C1459" s="162"/>
      <c r="D1459" s="162"/>
      <c r="E1459" s="162"/>
    </row>
    <row r="1460" spans="1:5" ht="14.4" customHeight="1" x14ac:dyDescent="0.3">
      <c r="A1460" s="162"/>
      <c r="B1460" s="162"/>
      <c r="C1460" s="162"/>
      <c r="D1460" s="162"/>
      <c r="E1460" s="162"/>
    </row>
    <row r="1461" spans="1:5" ht="14.4" customHeight="1" x14ac:dyDescent="0.3">
      <c r="A1461" s="162"/>
      <c r="B1461" s="162"/>
      <c r="C1461" s="162"/>
      <c r="D1461" s="162"/>
      <c r="E1461" s="162"/>
    </row>
    <row r="1462" spans="1:5" ht="14.4" customHeight="1" x14ac:dyDescent="0.3">
      <c r="A1462" s="162"/>
      <c r="B1462" s="162"/>
      <c r="C1462" s="162"/>
      <c r="D1462" s="162"/>
      <c r="E1462" s="162"/>
    </row>
    <row r="1463" spans="1:5" ht="14.4" customHeight="1" x14ac:dyDescent="0.3">
      <c r="A1463" s="162"/>
      <c r="B1463" s="162"/>
      <c r="C1463" s="162"/>
      <c r="D1463" s="162"/>
      <c r="E1463" s="162"/>
    </row>
    <row r="1464" spans="1:5" ht="14.4" customHeight="1" x14ac:dyDescent="0.3">
      <c r="A1464" s="162"/>
      <c r="B1464" s="162"/>
      <c r="C1464" s="162"/>
      <c r="D1464" s="162"/>
      <c r="E1464" s="162"/>
    </row>
    <row r="1465" spans="1:5" ht="14.4" customHeight="1" x14ac:dyDescent="0.3">
      <c r="A1465" s="162"/>
      <c r="B1465" s="162"/>
      <c r="C1465" s="162"/>
      <c r="D1465" s="162"/>
      <c r="E1465" s="162"/>
    </row>
    <row r="1466" spans="1:5" ht="14.4" customHeight="1" x14ac:dyDescent="0.3">
      <c r="A1466" s="162"/>
      <c r="B1466" s="162"/>
      <c r="C1466" s="162"/>
      <c r="D1466" s="162"/>
      <c r="E1466" s="162"/>
    </row>
    <row r="1467" spans="1:5" ht="14.4" customHeight="1" x14ac:dyDescent="0.3">
      <c r="A1467" s="162"/>
      <c r="B1467" s="162"/>
      <c r="C1467" s="162"/>
      <c r="D1467" s="162"/>
      <c r="E1467" s="162"/>
    </row>
    <row r="1468" spans="1:5" ht="14.4" customHeight="1" x14ac:dyDescent="0.3">
      <c r="A1468" s="162"/>
      <c r="B1468" s="162"/>
      <c r="C1468" s="162"/>
      <c r="D1468" s="162"/>
      <c r="E1468" s="162"/>
    </row>
    <row r="1469" spans="1:5" ht="14.4" customHeight="1" x14ac:dyDescent="0.3">
      <c r="A1469" s="162"/>
      <c r="B1469" s="162"/>
      <c r="C1469" s="162"/>
      <c r="D1469" s="162"/>
      <c r="E1469" s="162"/>
    </row>
    <row r="1470" spans="1:5" ht="14.4" customHeight="1" x14ac:dyDescent="0.3">
      <c r="A1470" s="162"/>
      <c r="B1470" s="162"/>
      <c r="C1470" s="162"/>
      <c r="D1470" s="162"/>
      <c r="E1470" s="162"/>
    </row>
    <row r="1471" spans="1:5" ht="14.4" customHeight="1" x14ac:dyDescent="0.3">
      <c r="A1471" s="162"/>
      <c r="B1471" s="162"/>
      <c r="C1471" s="162"/>
      <c r="D1471" s="162"/>
      <c r="E1471" s="162"/>
    </row>
    <row r="1472" spans="1:5" ht="14.4" customHeight="1" x14ac:dyDescent="0.3">
      <c r="A1472" s="162"/>
      <c r="B1472" s="162"/>
      <c r="C1472" s="162"/>
      <c r="D1472" s="162"/>
      <c r="E1472" s="162"/>
    </row>
    <row r="1473" spans="1:5" ht="14.4" customHeight="1" x14ac:dyDescent="0.3">
      <c r="A1473" s="162"/>
      <c r="B1473" s="162"/>
      <c r="C1473" s="162"/>
      <c r="D1473" s="162"/>
      <c r="E1473" s="162"/>
    </row>
    <row r="1474" spans="1:5" ht="14.4" customHeight="1" x14ac:dyDescent="0.3">
      <c r="A1474" s="162"/>
      <c r="B1474" s="162"/>
      <c r="C1474" s="162"/>
      <c r="D1474" s="162"/>
      <c r="E1474" s="162"/>
    </row>
    <row r="1475" spans="1:5" ht="14.4" customHeight="1" x14ac:dyDescent="0.3">
      <c r="A1475" s="162"/>
      <c r="B1475" s="162"/>
      <c r="C1475" s="162"/>
      <c r="D1475" s="162"/>
      <c r="E1475" s="162"/>
    </row>
    <row r="1476" spans="1:5" ht="14.4" customHeight="1" x14ac:dyDescent="0.3">
      <c r="A1476" s="162"/>
      <c r="B1476" s="162"/>
      <c r="C1476" s="162"/>
      <c r="D1476" s="162"/>
      <c r="E1476" s="162"/>
    </row>
    <row r="1477" spans="1:5" ht="14.4" customHeight="1" x14ac:dyDescent="0.3">
      <c r="A1477" s="162"/>
      <c r="B1477" s="162"/>
      <c r="C1477" s="162"/>
      <c r="D1477" s="162"/>
      <c r="E1477" s="162"/>
    </row>
    <row r="1478" spans="1:5" ht="14.4" customHeight="1" x14ac:dyDescent="0.3">
      <c r="A1478" s="162"/>
      <c r="B1478" s="162"/>
      <c r="C1478" s="162"/>
      <c r="D1478" s="162"/>
      <c r="E1478" s="162"/>
    </row>
    <row r="1479" spans="1:5" ht="14.4" customHeight="1" x14ac:dyDescent="0.3">
      <c r="A1479" s="162"/>
      <c r="B1479" s="162"/>
      <c r="C1479" s="162"/>
      <c r="D1479" s="162"/>
      <c r="E1479" s="162"/>
    </row>
  </sheetData>
  <hyperlinks>
    <hyperlink ref="B7" location="'1. ИБЭП'!A1" display="Источники бесперебойного электропитания ИБЭП"/>
    <hyperlink ref="B8" location="'2. ИПС'!A1" display="Источники электропитания стабилизированные (выпрямители) ИПС"/>
    <hyperlink ref="B9" location="'3. Конверторы'!A1" display="Конвертеры"/>
    <hyperlink ref="B10" location="'4. Инверторы'!A1" display="Инверторы"/>
    <hyperlink ref="B11" location="'5.Инверторы (два входа АС и DC)'!A1" display="Инверторы с двумя входами-АС и DC "/>
    <hyperlink ref="B12" location="'6. Доп. оборудование'!A1" display="Дополнительное оборудование"/>
    <hyperlink ref="B13" location="'7. Модульные ЗВС'!A1" display="Модульные зарядно-выпрямительные системы"/>
    <hyperlink ref="B15" location="'8. Вольтодобавочные конвертеры'!A1" display="Вольтодобавочные конвертеры с  входным  напряжением 220В DC"/>
    <hyperlink ref="B16" location="'9. Устройство разаряда батарей'!A1" display="Устройства  разряда  батарей  220В DC  (УРБ)"/>
    <hyperlink ref="B17" location="'10. Реле контроля изоляции'!A1" display="Реле контроля изоляции РКИ"/>
    <hyperlink ref="B18" location="'11. Источники магнит. насосов'!A1" display="Источники питания магниторазрядных насосов"/>
    <hyperlink ref="B14" location="'7.1 Моноблочные ЗВУ'!A1" display="Моноблочные зарядно-выпрямительные устройства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showGridLines="0" showRowColHeaders="0" zoomScale="85" zoomScaleNormal="85" workbookViewId="0">
      <selection activeCell="I2" sqref="I2"/>
    </sheetView>
  </sheetViews>
  <sheetFormatPr defaultRowHeight="14.4" x14ac:dyDescent="0.3"/>
  <cols>
    <col min="1" max="1" width="4.88671875" customWidth="1"/>
    <col min="2" max="2" width="37.88671875" customWidth="1"/>
    <col min="3" max="3" width="96.109375" bestFit="1" customWidth="1"/>
  </cols>
  <sheetData>
    <row r="1" spans="1:9" ht="20.399999999999999" x14ac:dyDescent="0.35">
      <c r="A1" s="197" t="s">
        <v>21</v>
      </c>
      <c r="B1" s="6" t="s">
        <v>2112</v>
      </c>
      <c r="C1" s="8"/>
      <c r="D1" s="182"/>
      <c r="E1" s="184"/>
      <c r="I1" s="219"/>
    </row>
    <row r="2" spans="1:9" ht="24.6" x14ac:dyDescent="0.4">
      <c r="A2" s="183"/>
      <c r="B2" s="209" t="s">
        <v>2113</v>
      </c>
      <c r="C2" s="209"/>
      <c r="D2" s="192"/>
      <c r="E2" s="192"/>
      <c r="I2" s="294" t="s">
        <v>31</v>
      </c>
    </row>
    <row r="3" spans="1:9" ht="15.6" x14ac:dyDescent="0.3">
      <c r="A3" s="183"/>
      <c r="B3" s="209" t="s">
        <v>2114</v>
      </c>
      <c r="C3" s="209"/>
      <c r="D3" s="192"/>
      <c r="E3" s="192"/>
    </row>
    <row r="4" spans="1:9" x14ac:dyDescent="0.3">
      <c r="A4" s="185"/>
      <c r="B4" s="185"/>
      <c r="C4" s="185"/>
      <c r="D4" s="23" t="s">
        <v>34</v>
      </c>
      <c r="E4" s="23" t="s">
        <v>55</v>
      </c>
    </row>
    <row r="5" spans="1:9" ht="31.8" x14ac:dyDescent="0.3">
      <c r="A5" s="14">
        <v>1</v>
      </c>
      <c r="B5" s="14" t="s">
        <v>2115</v>
      </c>
      <c r="C5" s="186" t="s">
        <v>2116</v>
      </c>
      <c r="D5" s="16">
        <v>48180</v>
      </c>
      <c r="E5" s="196">
        <v>57816</v>
      </c>
    </row>
    <row r="6" spans="1:9" ht="31.8" x14ac:dyDescent="0.3">
      <c r="A6" s="14">
        <v>2</v>
      </c>
      <c r="B6" s="14" t="s">
        <v>2117</v>
      </c>
      <c r="C6" s="186" t="s">
        <v>2118</v>
      </c>
      <c r="D6" s="16">
        <v>48180</v>
      </c>
      <c r="E6" s="196">
        <v>57816</v>
      </c>
    </row>
    <row r="7" spans="1:9" ht="31.8" x14ac:dyDescent="0.3">
      <c r="A7" s="14">
        <v>3</v>
      </c>
      <c r="B7" s="14" t="s">
        <v>2119</v>
      </c>
      <c r="C7" s="186" t="s">
        <v>2120</v>
      </c>
      <c r="D7" s="16">
        <v>48180</v>
      </c>
      <c r="E7" s="196">
        <v>57816</v>
      </c>
    </row>
    <row r="8" spans="1:9" ht="31.8" x14ac:dyDescent="0.3">
      <c r="A8" s="14">
        <v>4</v>
      </c>
      <c r="B8" s="14" t="s">
        <v>2121</v>
      </c>
      <c r="C8" s="186" t="s">
        <v>2122</v>
      </c>
      <c r="D8" s="16">
        <v>48540</v>
      </c>
      <c r="E8" s="196">
        <v>58248</v>
      </c>
    </row>
    <row r="9" spans="1:9" ht="31.8" x14ac:dyDescent="0.3">
      <c r="A9" s="14">
        <v>5</v>
      </c>
      <c r="B9" s="14" t="s">
        <v>2123</v>
      </c>
      <c r="C9" s="186" t="s">
        <v>2124</v>
      </c>
      <c r="D9" s="16">
        <v>48540</v>
      </c>
      <c r="E9" s="196">
        <v>58248</v>
      </c>
    </row>
    <row r="10" spans="1:9" ht="31.8" x14ac:dyDescent="0.3">
      <c r="A10" s="14">
        <v>6</v>
      </c>
      <c r="B10" s="14" t="s">
        <v>2125</v>
      </c>
      <c r="C10" s="203" t="s">
        <v>2126</v>
      </c>
      <c r="D10" s="16">
        <v>48540</v>
      </c>
      <c r="E10" s="196">
        <v>58248</v>
      </c>
    </row>
    <row r="11" spans="1:9" x14ac:dyDescent="0.3">
      <c r="A11" s="14">
        <v>7</v>
      </c>
      <c r="B11" s="14" t="s">
        <v>2127</v>
      </c>
      <c r="C11" s="14" t="s">
        <v>2128</v>
      </c>
      <c r="D11" s="16">
        <v>16950</v>
      </c>
      <c r="E11" s="196">
        <v>20340</v>
      </c>
    </row>
    <row r="12" spans="1:9" x14ac:dyDescent="0.3">
      <c r="A12" s="14">
        <v>8</v>
      </c>
      <c r="B12" s="14" t="s">
        <v>2129</v>
      </c>
      <c r="C12" s="14" t="s">
        <v>2130</v>
      </c>
      <c r="D12" s="16">
        <v>19270</v>
      </c>
      <c r="E12" s="196">
        <v>23124</v>
      </c>
    </row>
    <row r="13" spans="1:9" x14ac:dyDescent="0.3">
      <c r="A13" s="14">
        <v>9</v>
      </c>
      <c r="B13" s="14" t="s">
        <v>2131</v>
      </c>
      <c r="C13" s="14" t="s">
        <v>2132</v>
      </c>
      <c r="D13" s="16">
        <v>23910</v>
      </c>
      <c r="E13" s="196">
        <v>28692</v>
      </c>
    </row>
    <row r="14" spans="1:9" x14ac:dyDescent="0.3">
      <c r="A14" s="14">
        <v>10</v>
      </c>
      <c r="B14" s="14" t="s">
        <v>2133</v>
      </c>
      <c r="C14" s="14" t="s">
        <v>2134</v>
      </c>
      <c r="D14" s="16">
        <v>28560</v>
      </c>
      <c r="E14" s="196">
        <v>34272</v>
      </c>
    </row>
    <row r="15" spans="1:9" x14ac:dyDescent="0.3">
      <c r="A15" s="14">
        <v>11</v>
      </c>
      <c r="B15" s="14" t="s">
        <v>2135</v>
      </c>
      <c r="C15" s="14" t="s">
        <v>2136</v>
      </c>
      <c r="D15" s="16">
        <v>35700</v>
      </c>
      <c r="E15" s="196">
        <v>42840</v>
      </c>
    </row>
    <row r="16" spans="1:9" ht="21.6" x14ac:dyDescent="0.3">
      <c r="A16" s="14">
        <v>12</v>
      </c>
      <c r="B16" s="14" t="s">
        <v>2137</v>
      </c>
      <c r="C16" s="204" t="s">
        <v>2138</v>
      </c>
      <c r="D16" s="16">
        <v>53550</v>
      </c>
      <c r="E16" s="196">
        <v>64260</v>
      </c>
    </row>
    <row r="17" spans="1:5" ht="21.6" x14ac:dyDescent="0.3">
      <c r="A17" s="14">
        <v>13</v>
      </c>
      <c r="B17" s="14" t="s">
        <v>2139</v>
      </c>
      <c r="C17" s="204" t="s">
        <v>2140</v>
      </c>
      <c r="D17" s="16">
        <v>85450</v>
      </c>
      <c r="E17" s="196">
        <v>102540</v>
      </c>
    </row>
    <row r="18" spans="1:5" ht="21.6" x14ac:dyDescent="0.3">
      <c r="A18" s="14">
        <v>14</v>
      </c>
      <c r="B18" s="14" t="s">
        <v>2141</v>
      </c>
      <c r="C18" s="204" t="s">
        <v>2142</v>
      </c>
      <c r="D18" s="16">
        <v>92800</v>
      </c>
      <c r="E18" s="196">
        <v>111360</v>
      </c>
    </row>
    <row r="19" spans="1:5" ht="21.6" x14ac:dyDescent="0.3">
      <c r="A19" s="14">
        <v>15</v>
      </c>
      <c r="B19" s="14" t="s">
        <v>2143</v>
      </c>
      <c r="C19" s="204" t="s">
        <v>2144</v>
      </c>
      <c r="D19" s="16">
        <v>92800</v>
      </c>
      <c r="E19" s="196">
        <v>111360</v>
      </c>
    </row>
  </sheetData>
  <hyperlinks>
    <hyperlink ref="I2" location="ОГЛАВЛЕНИЕ!A1" display="ОГЛАВЛЕНИЕ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showGridLines="0" showRowColHeaders="0" zoomScale="85" zoomScaleNormal="85" workbookViewId="0">
      <selection activeCell="I2" sqref="I2"/>
    </sheetView>
  </sheetViews>
  <sheetFormatPr defaultRowHeight="14.4" x14ac:dyDescent="0.3"/>
  <cols>
    <col min="1" max="1" width="4.88671875" customWidth="1"/>
    <col min="2" max="2" width="37.88671875" customWidth="1"/>
    <col min="3" max="3" width="96.109375" bestFit="1" customWidth="1"/>
  </cols>
  <sheetData>
    <row r="1" spans="1:9" ht="20.399999999999999" x14ac:dyDescent="0.35">
      <c r="A1" s="174" t="s">
        <v>23</v>
      </c>
      <c r="B1" s="107" t="s">
        <v>24</v>
      </c>
      <c r="C1" s="12"/>
      <c r="D1" s="184"/>
      <c r="E1" s="184"/>
      <c r="H1" s="219"/>
    </row>
    <row r="2" spans="1:9" ht="24.6" x14ac:dyDescent="0.4">
      <c r="A2" s="183"/>
      <c r="B2" s="183" t="s">
        <v>2145</v>
      </c>
      <c r="C2" s="183"/>
      <c r="D2" s="198"/>
      <c r="E2" s="198"/>
      <c r="I2" s="294" t="s">
        <v>31</v>
      </c>
    </row>
    <row r="3" spans="1:9" x14ac:dyDescent="0.3">
      <c r="A3" s="183"/>
      <c r="B3" s="183" t="s">
        <v>2146</v>
      </c>
      <c r="C3" s="183"/>
      <c r="D3" s="101" t="s">
        <v>34</v>
      </c>
      <c r="E3" s="101" t="s">
        <v>55</v>
      </c>
    </row>
    <row r="4" spans="1:9" x14ac:dyDescent="0.3">
      <c r="A4" s="14">
        <v>1</v>
      </c>
      <c r="B4" s="14" t="s">
        <v>2147</v>
      </c>
      <c r="C4" s="14" t="s">
        <v>2148</v>
      </c>
      <c r="D4" s="16">
        <v>267690</v>
      </c>
      <c r="E4" s="196">
        <v>321228</v>
      </c>
    </row>
    <row r="5" spans="1:9" x14ac:dyDescent="0.3">
      <c r="A5" s="14">
        <v>2</v>
      </c>
      <c r="B5" s="14" t="s">
        <v>2149</v>
      </c>
      <c r="C5" s="14" t="s">
        <v>2150</v>
      </c>
      <c r="D5" s="16">
        <v>401530</v>
      </c>
      <c r="E5" s="196">
        <v>481836</v>
      </c>
    </row>
    <row r="6" spans="1:9" x14ac:dyDescent="0.3">
      <c r="A6" s="14">
        <v>3</v>
      </c>
      <c r="B6" s="14" t="s">
        <v>2151</v>
      </c>
      <c r="C6" s="14" t="s">
        <v>2152</v>
      </c>
      <c r="D6" s="16">
        <v>535380</v>
      </c>
      <c r="E6" s="196">
        <v>642456</v>
      </c>
    </row>
  </sheetData>
  <hyperlinks>
    <hyperlink ref="I2" location="ОГЛАВЛЕНИЕ!A1" display="ОГЛАВЛЕНИЕ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showGridLines="0" showRowColHeaders="0" zoomScale="85" zoomScaleNormal="85" workbookViewId="0">
      <selection activeCell="C11" sqref="A8:C11"/>
    </sheetView>
  </sheetViews>
  <sheetFormatPr defaultRowHeight="14.4" x14ac:dyDescent="0.3"/>
  <cols>
    <col min="1" max="1" width="4.88671875" customWidth="1"/>
    <col min="2" max="2" width="37.88671875" customWidth="1"/>
    <col min="3" max="3" width="96.109375" bestFit="1" customWidth="1"/>
    <col min="9" max="9" width="26.6640625" customWidth="1"/>
  </cols>
  <sheetData>
    <row r="1" spans="1:9" ht="20.399999999999999" x14ac:dyDescent="0.35">
      <c r="A1" s="107" t="s">
        <v>25</v>
      </c>
      <c r="B1" s="107" t="s">
        <v>2153</v>
      </c>
      <c r="C1" s="107"/>
      <c r="D1" s="199"/>
      <c r="E1" s="199"/>
      <c r="I1" s="219"/>
    </row>
    <row r="2" spans="1:9" ht="24.6" x14ac:dyDescent="0.4">
      <c r="A2" s="4"/>
      <c r="B2" s="4"/>
      <c r="C2" s="4"/>
      <c r="D2" s="43"/>
      <c r="E2" s="43"/>
      <c r="I2" s="294" t="s">
        <v>31</v>
      </c>
    </row>
    <row r="3" spans="1:9" x14ac:dyDescent="0.3">
      <c r="A3" s="26">
        <v>1</v>
      </c>
      <c r="B3" s="195" t="s">
        <v>2154</v>
      </c>
      <c r="C3" s="56" t="s">
        <v>2155</v>
      </c>
      <c r="D3" s="16">
        <v>92190</v>
      </c>
      <c r="E3" s="196">
        <v>110628</v>
      </c>
    </row>
    <row r="4" spans="1:9" x14ac:dyDescent="0.3">
      <c r="A4" s="38"/>
      <c r="B4" s="187"/>
      <c r="C4" s="59" t="s">
        <v>2156</v>
      </c>
      <c r="D4" s="16"/>
      <c r="E4" s="193"/>
    </row>
    <row r="5" spans="1:9" x14ac:dyDescent="0.3">
      <c r="A5" s="26">
        <v>2</v>
      </c>
      <c r="B5" s="24" t="s">
        <v>2157</v>
      </c>
      <c r="C5" s="24" t="s">
        <v>2158</v>
      </c>
      <c r="D5" s="16">
        <v>69520</v>
      </c>
      <c r="E5" s="196">
        <v>83424</v>
      </c>
    </row>
    <row r="6" spans="1:9" x14ac:dyDescent="0.3">
      <c r="A6" s="20"/>
      <c r="B6" s="188"/>
      <c r="C6" s="27" t="s">
        <v>2159</v>
      </c>
      <c r="D6" s="16"/>
      <c r="E6" s="189"/>
    </row>
    <row r="7" spans="1:9" x14ac:dyDescent="0.3">
      <c r="A7" s="20">
        <v>3</v>
      </c>
      <c r="B7" s="20" t="s">
        <v>2160</v>
      </c>
      <c r="C7" s="20" t="s">
        <v>2161</v>
      </c>
      <c r="D7" s="218" t="s">
        <v>2162</v>
      </c>
      <c r="E7" s="196"/>
    </row>
    <row r="8" spans="1:9" x14ac:dyDescent="0.3">
      <c r="A8" s="20">
        <v>4</v>
      </c>
      <c r="B8" s="14" t="s">
        <v>2163</v>
      </c>
      <c r="C8" s="14" t="s">
        <v>2164</v>
      </c>
      <c r="D8" s="16">
        <v>7070</v>
      </c>
      <c r="E8" s="196">
        <v>8484</v>
      </c>
    </row>
    <row r="9" spans="1:9" x14ac:dyDescent="0.3">
      <c r="A9" s="25">
        <v>5</v>
      </c>
      <c r="B9" s="24" t="s">
        <v>2165</v>
      </c>
      <c r="C9" s="55" t="s">
        <v>2166</v>
      </c>
      <c r="D9" s="343" t="s">
        <v>2167</v>
      </c>
      <c r="E9" s="344"/>
    </row>
    <row r="10" spans="1:9" x14ac:dyDescent="0.3">
      <c r="A10" s="21"/>
      <c r="B10" s="27"/>
      <c r="C10" s="190" t="s">
        <v>2168</v>
      </c>
      <c r="D10" s="191"/>
      <c r="E10" s="189"/>
    </row>
  </sheetData>
  <mergeCells count="1">
    <mergeCell ref="D9:E9"/>
  </mergeCells>
  <hyperlinks>
    <hyperlink ref="I2" location="ОГЛАВЛЕНИЕ!A1" display="ОГЛАВЛЕНИЕ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showRowColHeaders="0" zoomScale="85" zoomScaleNormal="85" workbookViewId="0">
      <selection activeCell="I2" sqref="I2"/>
    </sheetView>
  </sheetViews>
  <sheetFormatPr defaultRowHeight="14.4" x14ac:dyDescent="0.3"/>
  <cols>
    <col min="1" max="1" width="4.88671875" customWidth="1"/>
    <col min="2" max="2" width="37.88671875" customWidth="1"/>
    <col min="3" max="3" width="96.109375" bestFit="1" customWidth="1"/>
    <col min="9" max="9" width="27" customWidth="1"/>
  </cols>
  <sheetData>
    <row r="1" spans="1:9" ht="20.399999999999999" x14ac:dyDescent="0.35">
      <c r="A1" s="107" t="s">
        <v>27</v>
      </c>
      <c r="B1" s="107" t="s">
        <v>2169</v>
      </c>
      <c r="C1" s="107"/>
      <c r="D1" s="107"/>
      <c r="E1" s="107"/>
      <c r="I1" s="219"/>
    </row>
    <row r="2" spans="1:9" ht="24.6" x14ac:dyDescent="0.4">
      <c r="A2" s="107"/>
      <c r="B2" s="209" t="s">
        <v>2170</v>
      </c>
      <c r="C2" s="209"/>
      <c r="D2" s="209"/>
      <c r="E2" s="209"/>
      <c r="I2" s="294" t="s">
        <v>31</v>
      </c>
    </row>
    <row r="3" spans="1:9" ht="15.6" x14ac:dyDescent="0.3">
      <c r="A3" s="107"/>
      <c r="B3" s="209" t="s">
        <v>2171</v>
      </c>
      <c r="C3" s="209"/>
      <c r="D3" s="107"/>
      <c r="E3" s="107"/>
    </row>
    <row r="4" spans="1:9" ht="15.6" x14ac:dyDescent="0.3">
      <c r="A4" s="107"/>
      <c r="B4" s="209" t="s">
        <v>2172</v>
      </c>
      <c r="C4" s="209"/>
      <c r="D4" s="183" t="s">
        <v>34</v>
      </c>
      <c r="E4" s="183" t="s">
        <v>35</v>
      </c>
    </row>
    <row r="5" spans="1:9" x14ac:dyDescent="0.3">
      <c r="A5" s="4"/>
      <c r="B5" s="4"/>
      <c r="C5" s="4"/>
      <c r="D5" s="4"/>
      <c r="E5" s="4"/>
    </row>
    <row r="6" spans="1:9" x14ac:dyDescent="0.3">
      <c r="A6" s="26">
        <v>1</v>
      </c>
      <c r="B6" s="70" t="s">
        <v>2173</v>
      </c>
      <c r="C6" s="25" t="s">
        <v>2174</v>
      </c>
      <c r="D6" s="16">
        <v>119750</v>
      </c>
      <c r="E6" s="196">
        <v>143700</v>
      </c>
    </row>
    <row r="7" spans="1:9" x14ac:dyDescent="0.3">
      <c r="A7" s="26">
        <v>2</v>
      </c>
      <c r="B7" s="26" t="s">
        <v>2175</v>
      </c>
      <c r="C7" s="26" t="s">
        <v>2176</v>
      </c>
      <c r="D7" s="16">
        <v>229160</v>
      </c>
      <c r="E7" s="196">
        <v>274992</v>
      </c>
    </row>
    <row r="8" spans="1:9" x14ac:dyDescent="0.3">
      <c r="A8" s="194"/>
      <c r="B8" s="194"/>
      <c r="C8" s="200" t="s">
        <v>2177</v>
      </c>
      <c r="D8" s="16"/>
      <c r="E8" s="201"/>
    </row>
    <row r="9" spans="1:9" x14ac:dyDescent="0.3">
      <c r="A9" s="20">
        <v>3</v>
      </c>
      <c r="B9" s="20" t="s">
        <v>2178</v>
      </c>
      <c r="C9" s="202" t="s">
        <v>2179</v>
      </c>
      <c r="D9" s="16">
        <v>163040</v>
      </c>
      <c r="E9" s="196">
        <v>195648</v>
      </c>
    </row>
    <row r="10" spans="1:9" x14ac:dyDescent="0.3">
      <c r="A10" s="20">
        <v>4</v>
      </c>
      <c r="B10" s="14" t="s">
        <v>2180</v>
      </c>
      <c r="C10" s="14" t="s">
        <v>2181</v>
      </c>
      <c r="D10" s="16">
        <v>22280</v>
      </c>
      <c r="E10" s="196">
        <v>26736</v>
      </c>
    </row>
    <row r="11" spans="1:9" x14ac:dyDescent="0.3">
      <c r="A11" s="14">
        <v>5</v>
      </c>
      <c r="B11" s="14" t="s">
        <v>2182</v>
      </c>
      <c r="C11" s="14" t="s">
        <v>2183</v>
      </c>
      <c r="D11" s="16">
        <v>29150</v>
      </c>
      <c r="E11" s="196">
        <v>34980</v>
      </c>
    </row>
    <row r="12" spans="1:9" x14ac:dyDescent="0.3">
      <c r="A12" s="14">
        <v>6</v>
      </c>
      <c r="B12" s="14" t="s">
        <v>2184</v>
      </c>
      <c r="C12" s="14" t="s">
        <v>2185</v>
      </c>
      <c r="D12" s="16">
        <v>42900</v>
      </c>
      <c r="E12" s="196">
        <v>51480</v>
      </c>
    </row>
    <row r="13" spans="1:9" x14ac:dyDescent="0.3">
      <c r="A13" s="14">
        <v>7</v>
      </c>
      <c r="B13" s="14" t="s">
        <v>2186</v>
      </c>
      <c r="C13" s="14" t="s">
        <v>2187</v>
      </c>
      <c r="D13" s="16">
        <v>8400</v>
      </c>
      <c r="E13" s="196">
        <v>10080</v>
      </c>
    </row>
    <row r="14" spans="1:9" x14ac:dyDescent="0.3">
      <c r="A14" s="14">
        <v>8</v>
      </c>
      <c r="B14" s="14" t="s">
        <v>2188</v>
      </c>
      <c r="C14" s="14" t="s">
        <v>2189</v>
      </c>
      <c r="D14" s="16">
        <v>159610</v>
      </c>
      <c r="E14" s="196">
        <v>191532</v>
      </c>
    </row>
  </sheetData>
  <hyperlinks>
    <hyperlink ref="I2" location="ОГЛАВЛЕНИЕ!A1" display="ОГЛАВЛЕНИЕ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23"/>
  <sheetViews>
    <sheetView showGridLines="0" showRowColHeaders="0" zoomScale="85" zoomScaleNormal="85" workbookViewId="0">
      <selection activeCell="A275" sqref="A275:A284"/>
    </sheetView>
  </sheetViews>
  <sheetFormatPr defaultRowHeight="14.4" x14ac:dyDescent="0.3"/>
  <cols>
    <col min="1" max="1" width="3.88671875" customWidth="1"/>
    <col min="2" max="2" width="46.6640625" customWidth="1"/>
    <col min="3" max="3" width="90.109375" bestFit="1" customWidth="1"/>
    <col min="4" max="5" width="16.109375" customWidth="1"/>
    <col min="13" max="13" width="8.88671875" customWidth="1"/>
  </cols>
  <sheetData>
    <row r="1" spans="1:19" ht="18" x14ac:dyDescent="0.35">
      <c r="A1" s="6" t="s">
        <v>5</v>
      </c>
      <c r="B1" s="6" t="s">
        <v>29</v>
      </c>
      <c r="C1" s="6"/>
      <c r="D1" s="7"/>
      <c r="E1" s="8"/>
    </row>
    <row r="2" spans="1:19" ht="18" customHeight="1" x14ac:dyDescent="0.4">
      <c r="A2" s="9" t="s">
        <v>30</v>
      </c>
      <c r="B2" s="1"/>
      <c r="C2" s="1"/>
      <c r="D2" s="10"/>
      <c r="E2" s="1"/>
      <c r="K2" s="219"/>
      <c r="M2" s="294" t="s">
        <v>31</v>
      </c>
    </row>
    <row r="3" spans="1:19" ht="17.399999999999999" x14ac:dyDescent="0.3">
      <c r="A3" s="11" t="s">
        <v>32</v>
      </c>
      <c r="B3" s="6" t="s">
        <v>33</v>
      </c>
      <c r="C3" s="12"/>
      <c r="D3" s="13" t="s">
        <v>34</v>
      </c>
      <c r="E3" s="13" t="s">
        <v>35</v>
      </c>
    </row>
    <row r="4" spans="1:19" ht="24.6" x14ac:dyDescent="0.4">
      <c r="A4" s="305" t="s">
        <v>36</v>
      </c>
      <c r="B4" s="305"/>
      <c r="C4" s="305"/>
      <c r="D4" s="305"/>
      <c r="E4" s="11"/>
      <c r="F4" s="269" t="s">
        <v>37</v>
      </c>
      <c r="K4" s="162"/>
      <c r="L4" s="162"/>
      <c r="M4" s="223" t="s">
        <v>38</v>
      </c>
    </row>
    <row r="5" spans="1:19" ht="15.6" customHeight="1" x14ac:dyDescent="0.3">
      <c r="A5" s="14">
        <v>1</v>
      </c>
      <c r="B5" s="14" t="s">
        <v>39</v>
      </c>
      <c r="C5" s="15" t="s">
        <v>40</v>
      </c>
      <c r="D5" s="16">
        <v>76660</v>
      </c>
      <c r="E5" s="16">
        <v>91992</v>
      </c>
      <c r="H5" s="266"/>
    </row>
    <row r="6" spans="1:19" ht="15.6" customHeight="1" x14ac:dyDescent="0.35">
      <c r="A6" s="14">
        <v>2</v>
      </c>
      <c r="B6" s="14" t="s">
        <v>41</v>
      </c>
      <c r="C6" s="15" t="s">
        <v>42</v>
      </c>
      <c r="D6" s="16">
        <v>100170</v>
      </c>
      <c r="E6" s="16">
        <v>120204</v>
      </c>
      <c r="H6" s="266"/>
      <c r="I6" s="304" t="s">
        <v>43</v>
      </c>
      <c r="J6" s="304"/>
      <c r="K6" s="304"/>
      <c r="L6" s="304"/>
      <c r="M6" s="304"/>
      <c r="N6" s="304"/>
      <c r="O6" s="304"/>
      <c r="P6" s="304"/>
      <c r="Q6" s="304"/>
      <c r="R6" s="266"/>
    </row>
    <row r="7" spans="1:19" ht="15.6" customHeight="1" x14ac:dyDescent="0.3">
      <c r="A7" s="14">
        <v>3</v>
      </c>
      <c r="B7" s="14" t="s">
        <v>44</v>
      </c>
      <c r="C7" s="15" t="s">
        <v>45</v>
      </c>
      <c r="D7" s="16">
        <v>84020</v>
      </c>
      <c r="E7" s="196">
        <v>100824</v>
      </c>
      <c r="H7" s="266"/>
      <c r="I7" s="302" t="str">
        <f>"- на базе модулей БПС-360, 12А ( = до 24А)  / питание 220 "</f>
        <v xml:space="preserve">- на базе модулей БПС-360, 12А ( = до 24А)  / питание 220 </v>
      </c>
      <c r="J7" s="302"/>
      <c r="K7" s="302"/>
      <c r="L7" s="302"/>
      <c r="M7" s="302"/>
      <c r="N7" s="302"/>
      <c r="O7" s="302"/>
      <c r="P7" s="302"/>
      <c r="Q7" s="302"/>
      <c r="R7" s="263"/>
      <c r="S7" s="224"/>
    </row>
    <row r="8" spans="1:19" ht="15.6" customHeight="1" x14ac:dyDescent="0.3">
      <c r="A8" s="14">
        <v>4</v>
      </c>
      <c r="B8" s="14" t="s">
        <v>46</v>
      </c>
      <c r="C8" s="15" t="s">
        <v>47</v>
      </c>
      <c r="D8" s="16">
        <v>107680</v>
      </c>
      <c r="E8" s="196">
        <v>129216</v>
      </c>
      <c r="H8" s="266"/>
      <c r="I8" s="302" t="str">
        <f>"- на базе модулей БПС-1000.01, 25А ( = до 50А) / питание 220 "</f>
        <v xml:space="preserve">- на базе модулей БПС-1000.01, 25А ( = до 50А) / питание 220 </v>
      </c>
      <c r="J8" s="302"/>
      <c r="K8" s="302"/>
      <c r="L8" s="302"/>
      <c r="M8" s="302"/>
      <c r="N8" s="302"/>
      <c r="O8" s="302"/>
      <c r="P8" s="302"/>
      <c r="Q8" s="302"/>
      <c r="R8" s="263"/>
      <c r="S8" s="224"/>
    </row>
    <row r="9" spans="1:19" ht="15.6" customHeight="1" x14ac:dyDescent="0.3">
      <c r="A9" s="14">
        <v>5</v>
      </c>
      <c r="B9" s="14" t="s">
        <v>48</v>
      </c>
      <c r="C9" s="15" t="s">
        <v>49</v>
      </c>
      <c r="D9" s="16">
        <v>23660</v>
      </c>
      <c r="E9" s="196">
        <v>28392</v>
      </c>
      <c r="I9" s="302" t="str">
        <f>"- на базе модулей БПС-1000.04, 30А ( = до 60А) / питание 220 "</f>
        <v xml:space="preserve">- на базе модулей БПС-1000.04, 30А ( = до 60А) / питание 220 </v>
      </c>
      <c r="J9" s="302"/>
      <c r="K9" s="302"/>
      <c r="L9" s="302"/>
      <c r="M9" s="302"/>
      <c r="N9" s="302"/>
      <c r="O9" s="302"/>
      <c r="P9" s="302"/>
      <c r="Q9" s="302"/>
      <c r="R9" s="263"/>
      <c r="S9" s="224"/>
    </row>
    <row r="10" spans="1:19" ht="15.6" customHeight="1" x14ac:dyDescent="0.3">
      <c r="A10" s="14">
        <v>6</v>
      </c>
      <c r="B10" s="14" t="s">
        <v>50</v>
      </c>
      <c r="C10" s="15" t="s">
        <v>51</v>
      </c>
      <c r="D10" s="16">
        <v>17280</v>
      </c>
      <c r="E10" s="196">
        <v>20736</v>
      </c>
      <c r="I10" s="302" t="str">
        <f>"- на базе модулей БПС-1000.04, 30А ( = до 120А) / питание 220 или 380 (220 (380))"</f>
        <v>- на базе модулей БПС-1000.04, 30А ( = до 120А) / питание 220 или 380 (220 (380))</v>
      </c>
      <c r="J10" s="302"/>
      <c r="K10" s="302"/>
      <c r="L10" s="302"/>
      <c r="M10" s="302"/>
      <c r="N10" s="302"/>
      <c r="O10" s="302"/>
      <c r="P10" s="302"/>
      <c r="Q10" s="302"/>
      <c r="R10" s="302"/>
      <c r="S10" s="302"/>
    </row>
    <row r="11" spans="1:19" ht="15.6" customHeight="1" x14ac:dyDescent="0.3">
      <c r="A11" s="14">
        <v>7</v>
      </c>
      <c r="B11" s="14" t="s">
        <v>52</v>
      </c>
      <c r="C11" s="15" t="s">
        <v>53</v>
      </c>
      <c r="D11" s="16">
        <v>26360</v>
      </c>
      <c r="E11" s="196">
        <v>31632</v>
      </c>
      <c r="H11" s="266"/>
      <c r="I11" s="302" t="str">
        <f>"- на базе модулей БПС-1000.04, 30А ( = до 210А) / питание 220 или 380 (220 (380))"</f>
        <v>- на базе модулей БПС-1000.04, 30А ( = до 210А) / питание 220 или 380 (220 (380))</v>
      </c>
      <c r="J11" s="302"/>
      <c r="K11" s="302"/>
      <c r="L11" s="302"/>
      <c r="M11" s="302"/>
      <c r="N11" s="302"/>
      <c r="O11" s="302"/>
      <c r="P11" s="302"/>
      <c r="Q11" s="302"/>
      <c r="R11" s="302"/>
      <c r="S11" s="302"/>
    </row>
    <row r="12" spans="1:19" ht="15.6" customHeight="1" x14ac:dyDescent="0.3">
      <c r="A12" s="1"/>
      <c r="B12" s="17"/>
      <c r="C12" s="17"/>
      <c r="D12" s="18" t="s">
        <v>54</v>
      </c>
      <c r="E12" s="18" t="s">
        <v>55</v>
      </c>
      <c r="H12" s="266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</row>
    <row r="13" spans="1:19" ht="21" customHeight="1" x14ac:dyDescent="0.4">
      <c r="A13" s="305" t="s">
        <v>56</v>
      </c>
      <c r="B13" s="305"/>
      <c r="C13" s="305"/>
      <c r="D13" s="305"/>
      <c r="E13" s="19"/>
      <c r="F13" s="269" t="s">
        <v>37</v>
      </c>
      <c r="H13" s="266"/>
      <c r="I13" s="263"/>
      <c r="J13" s="265"/>
      <c r="K13" s="307" t="s">
        <v>57</v>
      </c>
      <c r="L13" s="307"/>
      <c r="M13" s="307"/>
      <c r="N13" s="307"/>
      <c r="O13" s="307"/>
      <c r="P13" s="263"/>
      <c r="Q13" s="263"/>
      <c r="R13" s="266"/>
    </row>
    <row r="14" spans="1:19" ht="15.6" customHeight="1" x14ac:dyDescent="0.3">
      <c r="A14" s="20">
        <v>8</v>
      </c>
      <c r="B14" s="20" t="s">
        <v>58</v>
      </c>
      <c r="C14" s="21" t="s">
        <v>59</v>
      </c>
      <c r="D14" s="16">
        <v>99610</v>
      </c>
      <c r="E14" s="196">
        <v>119532</v>
      </c>
      <c r="H14" s="263"/>
      <c r="I14" s="302" t="str">
        <f>"- на базе модулей БПС-400, 6А ( = до 12А) / питание 220 / 1U "</f>
        <v xml:space="preserve">- на базе модулей БПС-400, 6А ( = до 12А) / питание 220 / 1U </v>
      </c>
      <c r="J14" s="302"/>
      <c r="K14" s="302"/>
      <c r="L14" s="302"/>
      <c r="M14" s="302"/>
      <c r="N14" s="302"/>
      <c r="O14" s="302"/>
      <c r="P14" s="302"/>
      <c r="Q14" s="302"/>
      <c r="R14" s="263"/>
      <c r="S14" s="224"/>
    </row>
    <row r="15" spans="1:19" ht="15.6" customHeight="1" x14ac:dyDescent="0.3">
      <c r="A15" s="14">
        <v>9</v>
      </c>
      <c r="B15" s="14" t="s">
        <v>60</v>
      </c>
      <c r="C15" s="15" t="s">
        <v>61</v>
      </c>
      <c r="D15" s="16">
        <v>137430</v>
      </c>
      <c r="E15" s="196">
        <v>164916</v>
      </c>
      <c r="H15" s="263"/>
      <c r="I15" s="302" t="str">
        <f>"- на базе модулей БПС-360, 5А ( = до 10А) / питание 220 "</f>
        <v xml:space="preserve">- на базе модулей БПС-360, 5А ( = до 10А) / питание 220 </v>
      </c>
      <c r="J15" s="302"/>
      <c r="K15" s="302"/>
      <c r="L15" s="302"/>
      <c r="M15" s="302"/>
      <c r="N15" s="302"/>
      <c r="O15" s="302"/>
      <c r="P15" s="302"/>
      <c r="Q15" s="302"/>
      <c r="R15" s="263"/>
      <c r="S15" s="224"/>
    </row>
    <row r="16" spans="1:19" ht="15.6" customHeight="1" x14ac:dyDescent="0.3">
      <c r="A16" s="14">
        <v>10</v>
      </c>
      <c r="B16" s="14" t="s">
        <v>62</v>
      </c>
      <c r="C16" s="22" t="s">
        <v>63</v>
      </c>
      <c r="D16" s="16">
        <v>147770</v>
      </c>
      <c r="E16" s="196">
        <v>177324</v>
      </c>
      <c r="H16" s="263"/>
      <c r="I16" s="302" t="str">
        <f>"- на базе модулей БПС-360, 6А ( = до 12А) / питание 220 / 3U "</f>
        <v xml:space="preserve">- на базе модулей БПС-360, 6А ( = до 12А) / питание 220 / 3U </v>
      </c>
      <c r="J16" s="302"/>
      <c r="K16" s="302"/>
      <c r="L16" s="302"/>
      <c r="M16" s="302"/>
      <c r="N16" s="302"/>
      <c r="O16" s="302"/>
      <c r="P16" s="302"/>
      <c r="Q16" s="302"/>
      <c r="R16" s="263"/>
      <c r="S16" s="224"/>
    </row>
    <row r="17" spans="1:54" ht="15.6" customHeight="1" x14ac:dyDescent="0.3">
      <c r="A17" s="14">
        <v>11</v>
      </c>
      <c r="B17" s="14" t="s">
        <v>64</v>
      </c>
      <c r="C17" s="15" t="s">
        <v>65</v>
      </c>
      <c r="D17" s="16">
        <v>106690</v>
      </c>
      <c r="E17" s="196">
        <v>128028</v>
      </c>
      <c r="H17" s="263"/>
      <c r="I17" s="302" t="str">
        <f>"- на базе модулей БПС-950, 12А ( = до 24А) / питание 220"</f>
        <v>- на базе модулей БПС-950, 12А ( = до 24А) / питание 220</v>
      </c>
      <c r="J17" s="302"/>
      <c r="K17" s="302"/>
      <c r="L17" s="302"/>
      <c r="M17" s="302"/>
      <c r="N17" s="302"/>
      <c r="O17" s="302"/>
      <c r="P17" s="302"/>
      <c r="Q17" s="302"/>
      <c r="R17" s="263"/>
      <c r="S17" s="224"/>
    </row>
    <row r="18" spans="1:54" ht="18" customHeight="1" x14ac:dyDescent="0.3">
      <c r="A18" s="14">
        <v>12</v>
      </c>
      <c r="B18" s="14" t="s">
        <v>66</v>
      </c>
      <c r="C18" s="15" t="s">
        <v>67</v>
      </c>
      <c r="D18" s="16">
        <v>144940</v>
      </c>
      <c r="E18" s="196">
        <v>173928</v>
      </c>
      <c r="H18" s="224"/>
      <c r="I18" s="302" t="str">
        <f>"- на базе модулей БПС-1000.01, 20А ( = до 40А) / питание 220"</f>
        <v>- на базе модулей БПС-1000.01, 20А ( = до 40А) / питание 220</v>
      </c>
      <c r="J18" s="302"/>
      <c r="K18" s="302"/>
      <c r="L18" s="302"/>
      <c r="M18" s="302"/>
      <c r="N18" s="302"/>
      <c r="O18" s="302"/>
      <c r="P18" s="302"/>
      <c r="Q18" s="302"/>
      <c r="R18" s="263"/>
      <c r="S18" s="224"/>
    </row>
    <row r="19" spans="1:54" ht="16.95" customHeight="1" x14ac:dyDescent="0.3">
      <c r="A19" s="14">
        <v>13</v>
      </c>
      <c r="B19" s="14" t="s">
        <v>68</v>
      </c>
      <c r="C19" s="22" t="s">
        <v>69</v>
      </c>
      <c r="D19" s="16">
        <v>38120</v>
      </c>
      <c r="E19" s="196">
        <v>45744</v>
      </c>
      <c r="H19" s="224"/>
      <c r="I19" s="302" t="str">
        <f>"- на базе модулей БПС-1500.04, 30А ( = до 60А) / питание 220"</f>
        <v>- на базе модулей БПС-1500.04, 30А ( = до 60А) / питание 220</v>
      </c>
      <c r="J19" s="302"/>
      <c r="K19" s="302"/>
      <c r="L19" s="302"/>
      <c r="M19" s="302"/>
      <c r="N19" s="302"/>
      <c r="O19" s="302"/>
      <c r="P19" s="302"/>
      <c r="Q19" s="302"/>
      <c r="R19" s="263"/>
      <c r="S19" s="224"/>
    </row>
    <row r="20" spans="1:54" ht="34.200000000000003" customHeight="1" x14ac:dyDescent="0.3">
      <c r="A20" s="14">
        <v>14</v>
      </c>
      <c r="B20" s="14" t="s">
        <v>70</v>
      </c>
      <c r="C20" s="22" t="s">
        <v>71</v>
      </c>
      <c r="D20" s="16">
        <v>43350</v>
      </c>
      <c r="E20" s="196">
        <v>52020</v>
      </c>
      <c r="H20" s="263"/>
      <c r="I20" s="303" t="str">
        <f>"- на базе модулей БПС-1000.04 или 1500.04, 20А и 30А ( = до 80А и 120А соответсвенно) / питание 220 или 380 (220 (380))"</f>
        <v>- на базе модулей БПС-1000.04 или 1500.04, 20А и 30А ( = до 80А и 120А соответсвенно) / питание 220 или 380 (220 (380))</v>
      </c>
      <c r="J20" s="303"/>
      <c r="K20" s="303"/>
      <c r="L20" s="303"/>
      <c r="M20" s="303"/>
      <c r="N20" s="303"/>
      <c r="O20" s="303"/>
      <c r="P20" s="303"/>
      <c r="Q20" s="303"/>
      <c r="R20" s="303"/>
      <c r="S20" s="303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</row>
    <row r="21" spans="1:54" ht="33.6" customHeight="1" x14ac:dyDescent="0.3">
      <c r="A21" s="14">
        <v>15</v>
      </c>
      <c r="B21" s="14" t="s">
        <v>50</v>
      </c>
      <c r="C21" s="15" t="s">
        <v>72</v>
      </c>
      <c r="D21" s="16">
        <v>17280</v>
      </c>
      <c r="E21" s="196">
        <v>20736</v>
      </c>
      <c r="H21" s="263"/>
      <c r="I21" s="303" t="str">
        <f>"- на базе модулей БПС-1000.04 или 1500.04, 20А и 30А ( = до 140А и 210А соответсвенно) / питание 220 или 380 (220 (380))"</f>
        <v>- на базе модулей БПС-1000.04 или 1500.04, 20А и 30А ( = до 140А и 210А соответсвенно) / питание 220 или 380 (220 (380))</v>
      </c>
      <c r="J21" s="303"/>
      <c r="K21" s="303"/>
      <c r="L21" s="303"/>
      <c r="M21" s="303"/>
      <c r="N21" s="303"/>
      <c r="O21" s="303"/>
      <c r="P21" s="303"/>
      <c r="Q21" s="303"/>
      <c r="R21" s="303"/>
      <c r="S21" s="303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2"/>
      <c r="BA21" s="162"/>
      <c r="BB21" s="162"/>
    </row>
    <row r="22" spans="1:54" ht="15.6" customHeight="1" x14ac:dyDescent="0.3">
      <c r="A22" s="14">
        <v>16</v>
      </c>
      <c r="B22" s="14" t="s">
        <v>73</v>
      </c>
      <c r="C22" s="15" t="s">
        <v>74</v>
      </c>
      <c r="D22" s="16">
        <v>26360</v>
      </c>
      <c r="E22" s="196">
        <v>31632</v>
      </c>
      <c r="H22" s="263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2"/>
      <c r="BA22" s="162"/>
      <c r="BB22" s="162"/>
    </row>
    <row r="23" spans="1:54" ht="15.6" customHeight="1" x14ac:dyDescent="0.35">
      <c r="A23" s="1"/>
      <c r="B23" s="1"/>
      <c r="C23" s="1"/>
      <c r="D23" s="23" t="s">
        <v>54</v>
      </c>
      <c r="E23" s="17" t="s">
        <v>75</v>
      </c>
      <c r="H23" s="263"/>
      <c r="I23" s="263"/>
      <c r="J23" s="263"/>
      <c r="K23" s="265"/>
      <c r="L23" s="304" t="s">
        <v>76</v>
      </c>
      <c r="M23" s="304"/>
      <c r="N23" s="304"/>
      <c r="O23" s="265"/>
      <c r="P23" s="263"/>
      <c r="Q23" s="263"/>
      <c r="R23" s="266"/>
      <c r="AN23" s="162"/>
      <c r="AO23" s="162"/>
      <c r="AP23" s="162"/>
      <c r="AQ23" s="162"/>
      <c r="AR23" s="162"/>
      <c r="AS23" s="162"/>
      <c r="AT23" s="162"/>
      <c r="AU23" s="162"/>
      <c r="AV23" s="162"/>
      <c r="AW23" s="162"/>
      <c r="AX23" s="162"/>
      <c r="AY23" s="162"/>
      <c r="AZ23" s="162"/>
      <c r="BA23" s="162"/>
      <c r="BB23" s="162"/>
    </row>
    <row r="24" spans="1:54" ht="21" customHeight="1" x14ac:dyDescent="0.4">
      <c r="A24" s="305" t="s">
        <v>77</v>
      </c>
      <c r="B24" s="305"/>
      <c r="C24" s="305"/>
      <c r="D24" s="305"/>
      <c r="E24" s="11"/>
      <c r="F24" s="269" t="s">
        <v>37</v>
      </c>
      <c r="H24" s="263"/>
      <c r="I24" s="302" t="str">
        <f>"- на базе модулей БПС-400, 6А ( = до 12А) / питание 220 "</f>
        <v xml:space="preserve">- на базе модулей БПС-400, 6А ( = до 12А) / питание 220 </v>
      </c>
      <c r="J24" s="302"/>
      <c r="K24" s="302"/>
      <c r="L24" s="302"/>
      <c r="M24" s="302"/>
      <c r="N24" s="302"/>
      <c r="O24" s="302"/>
      <c r="P24" s="224"/>
      <c r="Q24" s="263"/>
      <c r="R24" s="263"/>
      <c r="S24" s="224"/>
      <c r="T24" s="224"/>
      <c r="AN24" s="162"/>
      <c r="AO24" s="162"/>
      <c r="AP24" s="162"/>
      <c r="AQ24" s="162"/>
      <c r="AR24" s="162"/>
      <c r="AS24" s="162"/>
      <c r="AT24" s="162"/>
      <c r="AU24" s="162"/>
      <c r="AV24" s="162"/>
      <c r="AW24" s="162"/>
      <c r="AX24" s="162"/>
      <c r="AY24" s="162"/>
      <c r="AZ24" s="162"/>
      <c r="BA24" s="162"/>
      <c r="BB24" s="162"/>
    </row>
    <row r="25" spans="1:54" ht="15.6" customHeight="1" x14ac:dyDescent="0.3">
      <c r="A25" s="14">
        <v>17</v>
      </c>
      <c r="B25" s="24" t="s">
        <v>78</v>
      </c>
      <c r="C25" s="25" t="s">
        <v>79</v>
      </c>
      <c r="D25" s="16">
        <v>157270</v>
      </c>
      <c r="E25" s="196">
        <v>188724</v>
      </c>
      <c r="H25" s="263"/>
      <c r="I25" s="302" t="str">
        <f>"- на базе модулей БПС-360, 5А ( = до 10А) / питание 220 "</f>
        <v xml:space="preserve">- на базе модулей БПС-360, 5А ( = до 10А) / питание 220 </v>
      </c>
      <c r="J25" s="302"/>
      <c r="K25" s="302"/>
      <c r="L25" s="302"/>
      <c r="M25" s="302"/>
      <c r="N25" s="302"/>
      <c r="O25" s="302"/>
      <c r="P25" s="224"/>
      <c r="Q25" s="263"/>
      <c r="R25" s="263"/>
      <c r="S25" s="224"/>
      <c r="T25" s="224"/>
      <c r="AN25" s="162"/>
      <c r="AO25" s="162"/>
      <c r="AP25" s="162"/>
      <c r="AQ25" s="162"/>
      <c r="AR25" s="162"/>
      <c r="AS25" s="162"/>
      <c r="AT25" s="162"/>
      <c r="AU25" s="162"/>
      <c r="AV25" s="162"/>
      <c r="AW25" s="162"/>
      <c r="AX25" s="162"/>
      <c r="AY25" s="162"/>
      <c r="AZ25" s="162"/>
      <c r="BA25" s="162"/>
      <c r="BB25" s="162"/>
    </row>
    <row r="26" spans="1:54" ht="17.399999999999999" customHeight="1" x14ac:dyDescent="0.3">
      <c r="A26" s="26">
        <v>18</v>
      </c>
      <c r="B26" s="24" t="s">
        <v>80</v>
      </c>
      <c r="C26" s="25" t="s">
        <v>81</v>
      </c>
      <c r="D26" s="16">
        <v>165060</v>
      </c>
      <c r="E26" s="196">
        <v>198072</v>
      </c>
      <c r="I26" s="302" t="str">
        <f>"- на базе модулей БПС-360, 6А ( = до 12А) / питание 220 "</f>
        <v xml:space="preserve">- на базе модулей БПС-360, 6А ( = до 12А) / питание 220 </v>
      </c>
      <c r="J26" s="302"/>
      <c r="K26" s="302"/>
      <c r="L26" s="302"/>
      <c r="M26" s="302"/>
      <c r="N26" s="302"/>
      <c r="O26" s="302"/>
      <c r="P26" s="224"/>
      <c r="Q26" s="224"/>
      <c r="R26" s="224"/>
      <c r="S26" s="224"/>
      <c r="T26" s="224"/>
      <c r="AN26" s="162"/>
      <c r="AO26" s="162"/>
      <c r="AP26" s="162"/>
      <c r="AQ26" s="162"/>
      <c r="AR26" s="162"/>
      <c r="AS26" s="162"/>
      <c r="AT26" s="162"/>
      <c r="AU26" s="162"/>
      <c r="AV26" s="162"/>
      <c r="AW26" s="162"/>
      <c r="AX26" s="162"/>
      <c r="AY26" s="162"/>
      <c r="AZ26" s="162"/>
      <c r="BA26" s="162"/>
      <c r="BB26" s="162"/>
    </row>
    <row r="27" spans="1:54" ht="16.95" customHeight="1" x14ac:dyDescent="0.3">
      <c r="A27" s="20"/>
      <c r="B27" s="27"/>
      <c r="C27" s="21" t="s">
        <v>82</v>
      </c>
      <c r="D27" s="16"/>
      <c r="E27" s="28"/>
      <c r="H27" s="224"/>
      <c r="I27" s="302" t="str">
        <f>"- на базе модулей БПС-950, 12А ( = до 24А) / питание 220"</f>
        <v>- на базе модулей БПС-950, 12А ( = до 24А) / питание 220</v>
      </c>
      <c r="J27" s="302"/>
      <c r="K27" s="302"/>
      <c r="L27" s="302"/>
      <c r="M27" s="302"/>
      <c r="N27" s="302"/>
      <c r="O27" s="302"/>
      <c r="P27" s="224"/>
      <c r="Q27" s="263"/>
      <c r="R27" s="263"/>
      <c r="S27" s="224"/>
      <c r="T27" s="224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</row>
    <row r="28" spans="1:54" ht="16.95" customHeight="1" x14ac:dyDescent="0.3">
      <c r="A28" s="14">
        <v>19</v>
      </c>
      <c r="B28" s="29" t="s">
        <v>83</v>
      </c>
      <c r="C28" s="15" t="s">
        <v>84</v>
      </c>
      <c r="D28" s="16">
        <v>165200</v>
      </c>
      <c r="E28" s="196">
        <v>198240</v>
      </c>
      <c r="H28" s="224"/>
      <c r="I28" s="302" t="str">
        <f>"- на базе модулей БПС-1000.01, 20А ( = до 40А) / питание 220"</f>
        <v>- на базе модулей БПС-1000.01, 20А ( = до 40А) / питание 220</v>
      </c>
      <c r="J28" s="302"/>
      <c r="K28" s="302"/>
      <c r="L28" s="302"/>
      <c r="M28" s="302"/>
      <c r="N28" s="302"/>
      <c r="O28" s="302"/>
      <c r="P28" s="224"/>
      <c r="Q28" s="263"/>
      <c r="R28" s="263"/>
      <c r="S28" s="224"/>
      <c r="T28" s="224"/>
      <c r="AN28" s="162"/>
      <c r="AO28" s="162"/>
      <c r="AP28" s="162"/>
      <c r="AQ28" s="162"/>
      <c r="AR28" s="162"/>
      <c r="AS28" s="162"/>
      <c r="AT28" s="162"/>
      <c r="AU28" s="162"/>
      <c r="AV28" s="162"/>
      <c r="AW28" s="162"/>
      <c r="AX28" s="162"/>
      <c r="AY28" s="162"/>
      <c r="AZ28" s="162"/>
      <c r="BA28" s="162"/>
      <c r="BB28" s="162"/>
    </row>
    <row r="29" spans="1:54" ht="34.950000000000003" customHeight="1" x14ac:dyDescent="0.3">
      <c r="A29" s="26">
        <v>20</v>
      </c>
      <c r="B29" s="24" t="s">
        <v>85</v>
      </c>
      <c r="C29" s="25" t="s">
        <v>81</v>
      </c>
      <c r="D29" s="16">
        <v>174550</v>
      </c>
      <c r="E29" s="196">
        <v>209460</v>
      </c>
      <c r="H29" s="263"/>
      <c r="I29" s="302" t="str">
        <f>"- на базе модулей БПС-1500.04, 25А ( = до 50А) / питание 220"</f>
        <v>- на базе модулей БПС-1500.04, 25А ( = до 50А) / питание 220</v>
      </c>
      <c r="J29" s="302"/>
      <c r="K29" s="302"/>
      <c r="L29" s="302"/>
      <c r="M29" s="302"/>
      <c r="N29" s="302"/>
      <c r="O29" s="302"/>
      <c r="P29" s="224"/>
      <c r="Q29" s="263"/>
      <c r="R29" s="263"/>
      <c r="S29" s="224"/>
      <c r="T29" s="224"/>
      <c r="AN29" s="162"/>
      <c r="AO29" s="162"/>
      <c r="AP29" s="162"/>
      <c r="AQ29" s="162"/>
      <c r="AR29" s="162"/>
      <c r="AS29" s="162"/>
      <c r="AT29" s="162"/>
      <c r="AU29" s="162"/>
      <c r="AV29" s="162"/>
      <c r="AW29" s="162"/>
      <c r="AX29" s="162"/>
      <c r="AY29" s="162"/>
      <c r="AZ29" s="162"/>
      <c r="BA29" s="162"/>
      <c r="BB29" s="162"/>
    </row>
    <row r="30" spans="1:54" ht="35.4" customHeight="1" x14ac:dyDescent="0.3">
      <c r="A30" s="20"/>
      <c r="B30" s="27"/>
      <c r="C30" s="21" t="s">
        <v>86</v>
      </c>
      <c r="D30" s="16"/>
      <c r="E30" s="30"/>
      <c r="H30" s="263"/>
      <c r="I30" s="303" t="str">
        <f>"- на базе модулей БПС-1000.04 или 1500.04, 20А и 25А ( = до 80А и 100А соответсвенно) / питание 220 или 380 (220 (380))"</f>
        <v>- на базе модулей БПС-1000.04 или 1500.04, 20А и 25А ( = до 80А и 100А соответсвенно) / питание 220 или 380 (220 (380))</v>
      </c>
      <c r="J30" s="303"/>
      <c r="K30" s="303"/>
      <c r="L30" s="303"/>
      <c r="M30" s="303"/>
      <c r="N30" s="303"/>
      <c r="O30" s="303"/>
      <c r="P30" s="303"/>
      <c r="Q30" s="303"/>
      <c r="R30" s="303"/>
      <c r="S30" s="303"/>
      <c r="T30" s="224"/>
      <c r="AN30" s="162"/>
      <c r="AO30" s="162"/>
      <c r="AP30" s="162"/>
      <c r="AQ30" s="162"/>
      <c r="AR30" s="162"/>
      <c r="AS30" s="162"/>
      <c r="AT30" s="162"/>
      <c r="AU30" s="162"/>
      <c r="AV30" s="162"/>
      <c r="AW30" s="162"/>
      <c r="AX30" s="162"/>
      <c r="AY30" s="162"/>
      <c r="AZ30" s="162"/>
      <c r="BA30" s="162"/>
      <c r="BB30" s="162"/>
    </row>
    <row r="31" spans="1:54" ht="14.4" customHeight="1" x14ac:dyDescent="0.3">
      <c r="A31" s="14">
        <v>21</v>
      </c>
      <c r="B31" s="27" t="s">
        <v>87</v>
      </c>
      <c r="C31" s="21" t="s">
        <v>88</v>
      </c>
      <c r="D31" s="16">
        <v>43920</v>
      </c>
      <c r="E31" s="196">
        <v>52704</v>
      </c>
      <c r="H31" s="263"/>
      <c r="I31" s="303" t="str">
        <f>"- на базе модулей БПС-1000.04 или 1500.04, 20А и 25А ( = до 140А и 175А соответсвенно) / питание 220 или 380 (220 (380))"</f>
        <v>- на базе модулей БПС-1000.04 или 1500.04, 20А и 25А ( = до 140А и 175А соответсвенно) / питание 220 или 380 (220 (380))</v>
      </c>
      <c r="J31" s="303"/>
      <c r="K31" s="303"/>
      <c r="L31" s="303"/>
      <c r="M31" s="303"/>
      <c r="N31" s="303"/>
      <c r="O31" s="303"/>
      <c r="P31" s="303"/>
      <c r="Q31" s="303"/>
      <c r="R31" s="303"/>
      <c r="S31" s="303"/>
      <c r="T31" s="224"/>
      <c r="AN31" s="162"/>
      <c r="AO31" s="162"/>
      <c r="AP31" s="162"/>
      <c r="AQ31" s="162"/>
      <c r="AR31" s="162"/>
      <c r="AS31" s="162"/>
      <c r="AT31" s="162"/>
      <c r="AU31" s="162"/>
      <c r="AV31" s="162"/>
      <c r="AW31" s="162"/>
      <c r="AX31" s="162"/>
      <c r="AY31" s="162"/>
      <c r="AZ31" s="162"/>
      <c r="BA31" s="162"/>
      <c r="BB31" s="162"/>
    </row>
    <row r="32" spans="1:54" ht="14.4" customHeight="1" x14ac:dyDescent="0.3">
      <c r="A32" s="14">
        <v>22</v>
      </c>
      <c r="B32" s="29" t="s">
        <v>89</v>
      </c>
      <c r="C32" s="15" t="s">
        <v>90</v>
      </c>
      <c r="D32" s="16">
        <v>47320</v>
      </c>
      <c r="E32" s="196">
        <v>56784</v>
      </c>
      <c r="H32" s="266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AN32" s="162"/>
      <c r="AO32" s="162"/>
      <c r="AP32" s="162"/>
      <c r="AQ32" s="162"/>
      <c r="AR32" s="162"/>
      <c r="AS32" s="162"/>
      <c r="AT32" s="162"/>
      <c r="AU32" s="162"/>
      <c r="AV32" s="162"/>
      <c r="AW32" s="162"/>
      <c r="AX32" s="162"/>
      <c r="AY32" s="162"/>
      <c r="AZ32" s="162"/>
      <c r="BA32" s="162"/>
      <c r="BB32" s="162"/>
    </row>
    <row r="33" spans="1:54" ht="14.4" customHeight="1" x14ac:dyDescent="0.35">
      <c r="A33" s="14">
        <v>23</v>
      </c>
      <c r="B33" s="29" t="s">
        <v>92</v>
      </c>
      <c r="C33" s="15" t="s">
        <v>53</v>
      </c>
      <c r="D33" s="16">
        <v>41110</v>
      </c>
      <c r="E33" s="196">
        <v>49332</v>
      </c>
      <c r="H33" s="224"/>
      <c r="I33" s="221"/>
      <c r="J33" s="221"/>
      <c r="K33" s="221"/>
      <c r="L33" s="304" t="s">
        <v>91</v>
      </c>
      <c r="M33" s="304"/>
      <c r="N33" s="304"/>
      <c r="O33" s="221"/>
      <c r="P33" s="221"/>
      <c r="Q33" s="221"/>
      <c r="R33" s="221"/>
      <c r="S33" s="221"/>
      <c r="AN33" s="162"/>
      <c r="AO33" s="162"/>
      <c r="AP33" s="162"/>
      <c r="AQ33" s="162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2"/>
    </row>
    <row r="34" spans="1:54" ht="14.4" customHeight="1" x14ac:dyDescent="0.35">
      <c r="A34" s="17"/>
      <c r="B34" s="17"/>
      <c r="C34" s="17"/>
      <c r="D34" s="18"/>
      <c r="E34" s="18"/>
      <c r="I34" s="221"/>
      <c r="J34" s="221"/>
      <c r="K34" s="221"/>
      <c r="L34" s="228"/>
      <c r="M34" s="228"/>
      <c r="N34" s="228"/>
      <c r="O34" s="221"/>
      <c r="P34" s="221"/>
      <c r="Q34" s="221"/>
      <c r="R34" s="221"/>
      <c r="S34" s="221"/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2"/>
    </row>
    <row r="35" spans="1:54" ht="14.4" customHeight="1" x14ac:dyDescent="0.35">
      <c r="A35" s="1"/>
      <c r="B35" s="17"/>
      <c r="C35" s="17"/>
      <c r="D35" s="4"/>
      <c r="E35" s="4"/>
      <c r="I35" s="263"/>
      <c r="J35" s="263"/>
      <c r="K35" s="297"/>
      <c r="L35" s="304" t="s">
        <v>93</v>
      </c>
      <c r="M35" s="304"/>
      <c r="N35" s="304"/>
      <c r="O35" s="221"/>
      <c r="P35" s="221"/>
      <c r="Q35" s="221"/>
      <c r="R35" s="221"/>
      <c r="S35" s="221"/>
      <c r="AN35" s="162"/>
      <c r="AO35" s="162"/>
      <c r="AP35" s="162"/>
      <c r="AQ35" s="162"/>
      <c r="AR35" s="162"/>
      <c r="AS35" s="162"/>
      <c r="AT35" s="162"/>
      <c r="AU35" s="162"/>
      <c r="AV35" s="162"/>
      <c r="AW35" s="162"/>
      <c r="AX35" s="162"/>
      <c r="AY35" s="162"/>
      <c r="AZ35" s="162"/>
      <c r="BA35" s="162"/>
      <c r="BB35" s="162"/>
    </row>
    <row r="36" spans="1:54" ht="14.4" customHeight="1" x14ac:dyDescent="0.3">
      <c r="A36" s="305" t="s">
        <v>94</v>
      </c>
      <c r="B36" s="305"/>
      <c r="C36" s="305"/>
      <c r="D36" s="305"/>
      <c r="E36" s="12"/>
      <c r="I36" s="301" t="str">
        <f>"- на базе модулей БПС-1000.04, 5А ( = до 10А) / питание 220 "</f>
        <v xml:space="preserve">- на базе модулей БПС-1000.04, 5А ( = до 10А) / питание 220 </v>
      </c>
      <c r="J36" s="301"/>
      <c r="K36" s="301"/>
      <c r="L36" s="301"/>
      <c r="M36" s="301"/>
      <c r="N36" s="301"/>
      <c r="O36" s="301"/>
      <c r="P36" s="301"/>
      <c r="Q36" s="301"/>
      <c r="R36" s="301"/>
      <c r="S36" s="301"/>
      <c r="AN36" s="162"/>
      <c r="AO36" s="162"/>
      <c r="AP36" s="162"/>
      <c r="AQ36" s="162"/>
      <c r="AR36" s="162"/>
      <c r="AS36" s="162"/>
      <c r="AT36" s="162"/>
      <c r="AU36" s="162"/>
      <c r="AV36" s="162"/>
      <c r="AW36" s="162"/>
      <c r="AX36" s="162"/>
      <c r="AY36" s="162"/>
      <c r="AZ36" s="162"/>
      <c r="BA36" s="162"/>
      <c r="BB36" s="162"/>
    </row>
    <row r="37" spans="1:54" ht="22.95" customHeight="1" x14ac:dyDescent="0.4">
      <c r="A37" s="291"/>
      <c r="B37" s="291"/>
      <c r="C37" s="291" t="s">
        <v>95</v>
      </c>
      <c r="D37" s="31" t="s">
        <v>54</v>
      </c>
      <c r="E37" s="13" t="s">
        <v>75</v>
      </c>
      <c r="F37" s="269" t="s">
        <v>37</v>
      </c>
      <c r="I37" s="301" t="str">
        <f>"- на базе модулей БПС-1000.04, 5А ( = до 20А) / питание 220 или 380 (220 (380)) "</f>
        <v xml:space="preserve">- на базе модулей БПС-1000.04, 5А ( = до 20А) / питание 220 или 380 (220 (380)) </v>
      </c>
      <c r="J37" s="301"/>
      <c r="K37" s="301"/>
      <c r="L37" s="301"/>
      <c r="M37" s="301"/>
      <c r="N37" s="301"/>
      <c r="O37" s="301"/>
      <c r="P37" s="301"/>
      <c r="Q37" s="301"/>
      <c r="R37" s="301"/>
      <c r="S37" s="263"/>
      <c r="AN37" s="162"/>
      <c r="AO37" s="162"/>
      <c r="AP37" s="162"/>
      <c r="AQ37" s="162"/>
      <c r="AR37" s="162"/>
      <c r="AS37" s="162"/>
      <c r="AT37" s="162"/>
      <c r="AU37" s="162"/>
      <c r="AV37" s="162"/>
      <c r="AW37" s="162"/>
      <c r="AX37" s="162"/>
      <c r="AY37" s="162"/>
      <c r="AZ37" s="162"/>
      <c r="BA37" s="162"/>
      <c r="BB37" s="162"/>
    </row>
    <row r="38" spans="1:54" ht="14.4" customHeight="1" x14ac:dyDescent="0.3">
      <c r="A38" s="14">
        <v>24</v>
      </c>
      <c r="B38" s="14" t="s">
        <v>96</v>
      </c>
      <c r="C38" s="15" t="s">
        <v>97</v>
      </c>
      <c r="D38" s="16">
        <v>144940</v>
      </c>
      <c r="E38" s="196">
        <v>173928</v>
      </c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AN38" s="162"/>
      <c r="AO38" s="162"/>
      <c r="AP38" s="162"/>
      <c r="AQ38" s="162"/>
      <c r="AR38" s="162"/>
      <c r="AS38" s="162"/>
      <c r="AT38" s="162"/>
      <c r="AU38" s="162"/>
      <c r="AV38" s="162"/>
      <c r="AW38" s="162"/>
      <c r="AX38" s="162"/>
      <c r="AY38" s="162"/>
      <c r="AZ38" s="162"/>
      <c r="BA38" s="162"/>
      <c r="BB38" s="162"/>
    </row>
    <row r="39" spans="1:54" ht="14.4" customHeight="1" x14ac:dyDescent="0.3">
      <c r="A39" s="14">
        <v>25</v>
      </c>
      <c r="B39" s="14" t="s">
        <v>98</v>
      </c>
      <c r="C39" s="15" t="s">
        <v>99</v>
      </c>
      <c r="D39" s="16">
        <v>188720</v>
      </c>
      <c r="E39" s="196">
        <v>226464</v>
      </c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AN39" s="162"/>
      <c r="AO39" s="162"/>
      <c r="AP39" s="162"/>
      <c r="AQ39" s="162"/>
      <c r="AR39" s="162"/>
      <c r="AS39" s="162"/>
      <c r="AT39" s="162"/>
      <c r="AU39" s="162"/>
      <c r="AV39" s="162"/>
      <c r="AW39" s="162"/>
      <c r="AX39" s="162"/>
      <c r="AY39" s="162"/>
      <c r="AZ39" s="162"/>
      <c r="BA39" s="162"/>
      <c r="BB39" s="162"/>
    </row>
    <row r="40" spans="1:54" ht="14.4" customHeight="1" x14ac:dyDescent="0.3">
      <c r="A40" s="14">
        <v>26</v>
      </c>
      <c r="B40" s="14" t="s">
        <v>100</v>
      </c>
      <c r="C40" s="15" t="s">
        <v>101</v>
      </c>
      <c r="D40" s="16">
        <v>232500</v>
      </c>
      <c r="E40" s="196">
        <v>279000</v>
      </c>
      <c r="AN40" s="162"/>
      <c r="AO40" s="162"/>
      <c r="AP40" s="162"/>
      <c r="AQ40" s="162"/>
      <c r="AR40" s="162"/>
      <c r="AS40" s="162"/>
      <c r="AT40" s="162"/>
      <c r="AU40" s="162"/>
      <c r="AV40" s="162"/>
      <c r="AW40" s="162"/>
      <c r="AX40" s="162"/>
      <c r="AY40" s="162"/>
      <c r="AZ40" s="162"/>
      <c r="BA40" s="162"/>
      <c r="BB40" s="162"/>
    </row>
    <row r="41" spans="1:54" ht="14.4" customHeight="1" x14ac:dyDescent="0.3">
      <c r="A41" s="14">
        <v>27</v>
      </c>
      <c r="B41" s="14" t="s">
        <v>102</v>
      </c>
      <c r="C41" s="15" t="s">
        <v>103</v>
      </c>
      <c r="D41" s="16">
        <v>276420</v>
      </c>
      <c r="E41" s="196">
        <v>331704</v>
      </c>
      <c r="AN41" s="162"/>
      <c r="AO41" s="162"/>
      <c r="AP41" s="162"/>
      <c r="AQ41" s="162"/>
      <c r="AR41" s="162"/>
      <c r="AS41" s="162"/>
      <c r="AT41" s="162"/>
      <c r="AU41" s="162"/>
      <c r="AV41" s="162"/>
      <c r="AW41" s="162"/>
      <c r="AX41" s="162"/>
      <c r="AY41" s="162"/>
      <c r="AZ41" s="162"/>
      <c r="BA41" s="162"/>
      <c r="BB41" s="162"/>
    </row>
    <row r="42" spans="1:54" ht="14.4" customHeight="1" x14ac:dyDescent="0.3">
      <c r="A42" s="14">
        <v>28</v>
      </c>
      <c r="B42" s="14" t="s">
        <v>104</v>
      </c>
      <c r="C42" s="15" t="s">
        <v>105</v>
      </c>
      <c r="D42" s="16">
        <v>144940</v>
      </c>
      <c r="E42" s="196">
        <v>173928</v>
      </c>
      <c r="AN42" s="162"/>
      <c r="AO42" s="162"/>
      <c r="AP42" s="162"/>
      <c r="AQ42" s="162"/>
      <c r="AR42" s="162"/>
      <c r="AS42" s="162"/>
      <c r="AT42" s="162"/>
      <c r="AU42" s="162"/>
      <c r="AV42" s="162"/>
      <c r="AW42" s="162"/>
      <c r="AX42" s="162"/>
      <c r="AY42" s="162"/>
      <c r="AZ42" s="162"/>
      <c r="BA42" s="162"/>
      <c r="BB42" s="162"/>
    </row>
    <row r="43" spans="1:54" ht="14.4" customHeight="1" x14ac:dyDescent="0.3">
      <c r="A43" s="14">
        <v>29</v>
      </c>
      <c r="B43" s="14" t="s">
        <v>106</v>
      </c>
      <c r="C43" s="15" t="s">
        <v>107</v>
      </c>
      <c r="D43" s="16">
        <v>188720</v>
      </c>
      <c r="E43" s="196">
        <v>226464</v>
      </c>
      <c r="AN43" s="162"/>
      <c r="AO43" s="162"/>
      <c r="AP43" s="162"/>
      <c r="AQ43" s="162"/>
      <c r="AR43" s="162"/>
      <c r="AS43" s="162"/>
      <c r="AT43" s="162"/>
      <c r="AU43" s="162"/>
      <c r="AV43" s="162"/>
      <c r="AW43" s="162"/>
      <c r="AX43" s="162"/>
      <c r="AY43" s="162"/>
      <c r="AZ43" s="162"/>
      <c r="BA43" s="162"/>
      <c r="BB43" s="162"/>
    </row>
    <row r="44" spans="1:54" ht="14.4" customHeight="1" x14ac:dyDescent="0.3">
      <c r="A44" s="14">
        <v>30</v>
      </c>
      <c r="B44" s="14" t="s">
        <v>108</v>
      </c>
      <c r="C44" s="15" t="s">
        <v>109</v>
      </c>
      <c r="D44" s="16">
        <v>232500</v>
      </c>
      <c r="E44" s="196">
        <v>279000</v>
      </c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</row>
    <row r="45" spans="1:54" ht="14.4" customHeight="1" x14ac:dyDescent="0.3">
      <c r="A45" s="14">
        <v>31</v>
      </c>
      <c r="B45" s="14" t="s">
        <v>110</v>
      </c>
      <c r="C45" s="15" t="s">
        <v>111</v>
      </c>
      <c r="D45" s="16">
        <v>276420</v>
      </c>
      <c r="E45" s="196">
        <v>331704</v>
      </c>
      <c r="AN45" s="162"/>
      <c r="AO45" s="162"/>
      <c r="AP45" s="162"/>
      <c r="AQ45" s="162"/>
      <c r="AR45" s="162"/>
      <c r="AS45" s="162"/>
      <c r="AT45" s="162"/>
      <c r="AU45" s="162"/>
      <c r="AV45" s="162"/>
      <c r="AW45" s="162"/>
      <c r="AX45" s="162"/>
      <c r="AY45" s="162"/>
      <c r="AZ45" s="162"/>
      <c r="BA45" s="162"/>
      <c r="BB45" s="162"/>
    </row>
    <row r="46" spans="1:54" ht="14.4" customHeight="1" x14ac:dyDescent="0.3">
      <c r="A46" s="14">
        <v>32</v>
      </c>
      <c r="B46" s="32" t="s">
        <v>112</v>
      </c>
      <c r="C46" s="15" t="s">
        <v>113</v>
      </c>
      <c r="D46" s="16">
        <v>43920</v>
      </c>
      <c r="E46" s="196">
        <v>52704</v>
      </c>
      <c r="AN46" s="162"/>
      <c r="AO46" s="162"/>
      <c r="AP46" s="162"/>
      <c r="AQ46" s="162"/>
      <c r="AR46" s="162"/>
      <c r="AS46" s="162"/>
      <c r="AT46" s="162"/>
      <c r="AU46" s="162"/>
      <c r="AV46" s="162"/>
      <c r="AW46" s="162"/>
      <c r="AX46" s="162"/>
      <c r="AY46" s="162"/>
      <c r="AZ46" s="162"/>
      <c r="BA46" s="162"/>
      <c r="BB46" s="162"/>
    </row>
    <row r="47" spans="1:54" ht="14.4" customHeight="1" x14ac:dyDescent="0.3">
      <c r="A47" s="14">
        <v>33</v>
      </c>
      <c r="B47" s="32" t="s">
        <v>114</v>
      </c>
      <c r="C47" s="15" t="s">
        <v>115</v>
      </c>
      <c r="D47" s="16">
        <v>41110</v>
      </c>
      <c r="E47" s="196">
        <v>49332</v>
      </c>
      <c r="AN47" s="162"/>
      <c r="AO47" s="162"/>
      <c r="AP47" s="162"/>
      <c r="AQ47" s="162"/>
      <c r="AR47" s="162"/>
      <c r="AS47" s="162"/>
      <c r="AT47" s="162"/>
      <c r="AU47" s="162"/>
      <c r="AV47" s="162"/>
      <c r="AW47" s="162"/>
      <c r="AX47" s="162"/>
      <c r="AY47" s="162"/>
      <c r="AZ47" s="162"/>
      <c r="BA47" s="162"/>
      <c r="BB47" s="162"/>
    </row>
    <row r="48" spans="1:54" ht="14.4" customHeight="1" x14ac:dyDescent="0.3">
      <c r="A48" s="1"/>
      <c r="B48" s="1"/>
      <c r="C48" s="1"/>
      <c r="D48" s="17" t="s">
        <v>54</v>
      </c>
      <c r="E48" s="17" t="s">
        <v>75</v>
      </c>
      <c r="AN48" s="162"/>
      <c r="AO48" s="162"/>
      <c r="AP48" s="162"/>
      <c r="AQ48" s="162"/>
      <c r="AR48" s="162"/>
      <c r="AS48" s="162"/>
      <c r="AT48" s="162"/>
      <c r="AU48" s="162"/>
      <c r="AV48" s="162"/>
      <c r="AW48" s="162"/>
      <c r="AX48" s="162"/>
      <c r="AY48" s="162"/>
      <c r="AZ48" s="162"/>
      <c r="BA48" s="162"/>
      <c r="BB48" s="162"/>
    </row>
    <row r="49" spans="1:54" ht="14.4" customHeight="1" x14ac:dyDescent="0.3">
      <c r="A49" s="306" t="s">
        <v>116</v>
      </c>
      <c r="B49" s="306"/>
      <c r="C49" s="306"/>
      <c r="D49" s="306"/>
      <c r="E49" s="11"/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2"/>
    </row>
    <row r="50" spans="1:54" ht="20.399999999999999" customHeight="1" x14ac:dyDescent="0.4">
      <c r="A50" s="305" t="s">
        <v>117</v>
      </c>
      <c r="B50" s="305"/>
      <c r="C50" s="305"/>
      <c r="D50" s="305"/>
      <c r="E50" s="12"/>
      <c r="F50" s="269" t="s">
        <v>37</v>
      </c>
      <c r="AN50" s="162"/>
      <c r="AO50" s="162"/>
      <c r="AP50" s="162"/>
      <c r="AQ50" s="162"/>
      <c r="AR50" s="162"/>
      <c r="AS50" s="162"/>
      <c r="AT50" s="162"/>
      <c r="AU50" s="162"/>
      <c r="AV50" s="162"/>
      <c r="AW50" s="162"/>
      <c r="AX50" s="162"/>
      <c r="AY50" s="162"/>
      <c r="AZ50" s="162"/>
      <c r="BA50" s="162"/>
      <c r="BB50" s="162"/>
    </row>
    <row r="51" spans="1:54" ht="14.4" customHeight="1" x14ac:dyDescent="0.3">
      <c r="A51" s="14">
        <v>34</v>
      </c>
      <c r="B51" s="14" t="s">
        <v>118</v>
      </c>
      <c r="C51" s="15" t="s">
        <v>119</v>
      </c>
      <c r="D51" s="16">
        <v>240010</v>
      </c>
      <c r="E51" s="196">
        <v>288012</v>
      </c>
      <c r="AN51" s="162"/>
      <c r="AO51" s="162"/>
      <c r="AP51" s="162"/>
      <c r="AQ51" s="162"/>
      <c r="AR51" s="162"/>
      <c r="AS51" s="162"/>
      <c r="AT51" s="162"/>
      <c r="AU51" s="162"/>
      <c r="AV51" s="162"/>
      <c r="AW51" s="162"/>
      <c r="AX51" s="162"/>
      <c r="AY51" s="162"/>
      <c r="AZ51" s="162"/>
      <c r="BA51" s="162"/>
      <c r="BB51" s="162"/>
    </row>
    <row r="52" spans="1:54" ht="14.4" customHeight="1" x14ac:dyDescent="0.3">
      <c r="A52" s="14">
        <v>35</v>
      </c>
      <c r="B52" s="14" t="s">
        <v>120</v>
      </c>
      <c r="C52" s="15" t="s">
        <v>121</v>
      </c>
      <c r="D52" s="16">
        <v>283790</v>
      </c>
      <c r="E52" s="196">
        <v>340548</v>
      </c>
      <c r="AN52" s="162"/>
      <c r="AO52" s="162"/>
      <c r="AP52" s="162"/>
      <c r="AQ52" s="162"/>
      <c r="AR52" s="162"/>
      <c r="AS52" s="162"/>
      <c r="AT52" s="162"/>
      <c r="AU52" s="162"/>
      <c r="AV52" s="162"/>
      <c r="AW52" s="162"/>
      <c r="AX52" s="162"/>
      <c r="AY52" s="162"/>
      <c r="AZ52" s="162"/>
      <c r="BA52" s="162"/>
      <c r="BB52" s="162"/>
    </row>
    <row r="53" spans="1:54" ht="14.4" customHeight="1" x14ac:dyDescent="0.3">
      <c r="A53" s="14">
        <v>36</v>
      </c>
      <c r="B53" s="14" t="s">
        <v>122</v>
      </c>
      <c r="C53" s="15" t="s">
        <v>123</v>
      </c>
      <c r="D53" s="16">
        <v>327570</v>
      </c>
      <c r="E53" s="196">
        <v>393084</v>
      </c>
      <c r="AN53" s="162"/>
      <c r="AO53" s="162"/>
      <c r="AP53" s="162"/>
      <c r="AQ53" s="162"/>
      <c r="AR53" s="162"/>
      <c r="AS53" s="162"/>
      <c r="AT53" s="162"/>
      <c r="AU53" s="162"/>
      <c r="AV53" s="162"/>
      <c r="AW53" s="162"/>
      <c r="AX53" s="162"/>
      <c r="AY53" s="162"/>
      <c r="AZ53" s="162"/>
      <c r="BA53" s="162"/>
      <c r="BB53" s="162"/>
    </row>
    <row r="54" spans="1:54" ht="14.4" customHeight="1" x14ac:dyDescent="0.3">
      <c r="A54" s="14">
        <v>37</v>
      </c>
      <c r="B54" s="14" t="s">
        <v>124</v>
      </c>
      <c r="C54" s="15" t="s">
        <v>125</v>
      </c>
      <c r="D54" s="16">
        <v>371480</v>
      </c>
      <c r="E54" s="196">
        <v>445776</v>
      </c>
      <c r="AN54" s="162"/>
      <c r="AO54" s="162"/>
      <c r="AP54" s="162"/>
      <c r="AQ54" s="162"/>
      <c r="AR54" s="162"/>
      <c r="AS54" s="162"/>
      <c r="AT54" s="162"/>
      <c r="AU54" s="162"/>
      <c r="AV54" s="162"/>
      <c r="AW54" s="162"/>
      <c r="AX54" s="162"/>
      <c r="AY54" s="162"/>
      <c r="AZ54" s="162"/>
      <c r="BA54" s="162"/>
      <c r="BB54" s="162"/>
    </row>
    <row r="55" spans="1:54" ht="14.4" customHeight="1" x14ac:dyDescent="0.3">
      <c r="A55" s="14">
        <v>38</v>
      </c>
      <c r="B55" s="14" t="s">
        <v>126</v>
      </c>
      <c r="C55" s="15" t="s">
        <v>127</v>
      </c>
      <c r="D55" s="16">
        <v>415260</v>
      </c>
      <c r="E55" s="196">
        <v>498312</v>
      </c>
      <c r="AN55" s="162"/>
      <c r="AO55" s="162"/>
      <c r="AP55" s="162"/>
      <c r="AQ55" s="162"/>
      <c r="AR55" s="162"/>
      <c r="AS55" s="162"/>
      <c r="AT55" s="162"/>
      <c r="AU55" s="162"/>
      <c r="AV55" s="162"/>
      <c r="AW55" s="162"/>
      <c r="AX55" s="162"/>
      <c r="AY55" s="162"/>
      <c r="AZ55" s="162"/>
      <c r="BA55" s="162"/>
      <c r="BB55" s="162"/>
    </row>
    <row r="56" spans="1:54" ht="14.4" customHeight="1" x14ac:dyDescent="0.3">
      <c r="A56" s="14">
        <v>39</v>
      </c>
      <c r="B56" s="14" t="s">
        <v>112</v>
      </c>
      <c r="C56" s="15" t="s">
        <v>128</v>
      </c>
      <c r="D56" s="16">
        <v>43920</v>
      </c>
      <c r="E56" s="196">
        <v>52704</v>
      </c>
      <c r="AN56" s="162"/>
      <c r="AO56" s="162"/>
      <c r="AP56" s="162"/>
      <c r="AQ56" s="162"/>
      <c r="AR56" s="162"/>
      <c r="AS56" s="162"/>
      <c r="AT56" s="162"/>
      <c r="AU56" s="162"/>
      <c r="AV56" s="162"/>
      <c r="AW56" s="162"/>
      <c r="AX56" s="162"/>
      <c r="AY56" s="162"/>
      <c r="AZ56" s="162"/>
      <c r="BA56" s="162"/>
      <c r="BB56" s="162"/>
    </row>
    <row r="57" spans="1:54" ht="14.4" customHeight="1" x14ac:dyDescent="0.3">
      <c r="A57" s="14">
        <v>40</v>
      </c>
      <c r="B57" s="14" t="s">
        <v>114</v>
      </c>
      <c r="C57" s="15" t="s">
        <v>129</v>
      </c>
      <c r="D57" s="16">
        <v>41110</v>
      </c>
      <c r="E57" s="196">
        <v>49332</v>
      </c>
      <c r="AN57" s="162"/>
      <c r="AO57" s="162"/>
      <c r="AP57" s="162"/>
      <c r="AQ57" s="162"/>
      <c r="AR57" s="162"/>
      <c r="AS57" s="162"/>
      <c r="AT57" s="162"/>
      <c r="AU57" s="162"/>
      <c r="AV57" s="162"/>
      <c r="AW57" s="162"/>
      <c r="AX57" s="162"/>
      <c r="AY57" s="162"/>
      <c r="AZ57" s="162"/>
      <c r="BA57" s="162"/>
      <c r="BB57" s="162"/>
    </row>
    <row r="58" spans="1:54" ht="14.4" customHeight="1" x14ac:dyDescent="0.3">
      <c r="A58" s="1"/>
      <c r="B58" s="1"/>
      <c r="C58" s="1"/>
      <c r="D58" s="1"/>
      <c r="E58" s="1"/>
      <c r="AN58" s="162"/>
      <c r="AO58" s="162"/>
      <c r="AP58" s="162"/>
      <c r="AQ58" s="162"/>
      <c r="AR58" s="162"/>
      <c r="AS58" s="162"/>
      <c r="AT58" s="162"/>
      <c r="AU58" s="162"/>
      <c r="AV58" s="162"/>
      <c r="AW58" s="162"/>
      <c r="AX58" s="162"/>
      <c r="AY58" s="162"/>
      <c r="AZ58" s="162"/>
      <c r="BA58" s="162"/>
      <c r="BB58" s="162"/>
    </row>
    <row r="59" spans="1:54" ht="14.4" customHeight="1" x14ac:dyDescent="0.3">
      <c r="A59" s="33"/>
      <c r="B59" s="33"/>
      <c r="C59" s="33"/>
      <c r="D59" s="34"/>
      <c r="E59" s="34"/>
      <c r="AN59" s="162"/>
      <c r="AO59" s="162"/>
      <c r="AP59" s="162"/>
      <c r="AQ59" s="162"/>
      <c r="AR59" s="162"/>
      <c r="AS59" s="162"/>
      <c r="AT59" s="162"/>
      <c r="AU59" s="162"/>
      <c r="AV59" s="162"/>
      <c r="AW59" s="162"/>
      <c r="AX59" s="162"/>
      <c r="AY59" s="162"/>
      <c r="AZ59" s="162"/>
      <c r="BA59" s="162"/>
      <c r="BB59" s="162"/>
    </row>
    <row r="60" spans="1:54" ht="17.399999999999999" x14ac:dyDescent="0.3">
      <c r="A60" s="35" t="s">
        <v>130</v>
      </c>
      <c r="B60" s="6" t="s">
        <v>131</v>
      </c>
      <c r="C60" s="13"/>
      <c r="D60" s="31" t="s">
        <v>54</v>
      </c>
      <c r="E60" s="31" t="s">
        <v>35</v>
      </c>
      <c r="AN60" s="162"/>
      <c r="AO60" s="162"/>
      <c r="AP60" s="162"/>
      <c r="AQ60" s="162"/>
      <c r="AR60" s="162"/>
      <c r="AS60" s="162"/>
      <c r="AT60" s="162"/>
      <c r="AU60" s="162"/>
      <c r="AV60" s="162"/>
      <c r="AW60" s="162"/>
      <c r="AX60" s="162"/>
      <c r="AY60" s="162"/>
      <c r="AZ60" s="162"/>
      <c r="BA60" s="162"/>
      <c r="BB60" s="162"/>
    </row>
    <row r="61" spans="1:54" ht="14.4" customHeight="1" x14ac:dyDescent="0.3">
      <c r="A61" s="36" t="s">
        <v>132</v>
      </c>
      <c r="B61" s="11"/>
      <c r="C61" s="11"/>
      <c r="D61" s="11"/>
      <c r="E61" s="11"/>
      <c r="AN61" s="162"/>
      <c r="AO61" s="162"/>
      <c r="AP61" s="162"/>
      <c r="AQ61" s="162"/>
      <c r="AR61" s="162"/>
      <c r="AS61" s="162"/>
      <c r="AT61" s="162"/>
      <c r="AU61" s="162"/>
      <c r="AV61" s="162"/>
      <c r="AW61" s="162"/>
      <c r="AX61" s="162"/>
      <c r="AY61" s="162"/>
      <c r="AZ61" s="162"/>
      <c r="BA61" s="162"/>
      <c r="BB61" s="162"/>
    </row>
    <row r="62" spans="1:54" ht="24.6" x14ac:dyDescent="0.4">
      <c r="A62" s="11" t="s">
        <v>133</v>
      </c>
      <c r="B62" s="11"/>
      <c r="C62" s="11"/>
      <c r="D62" s="11"/>
      <c r="E62" s="11"/>
      <c r="F62" s="269" t="s">
        <v>37</v>
      </c>
      <c r="T62" s="162"/>
      <c r="U62" s="162"/>
      <c r="AN62" s="162"/>
      <c r="AO62" s="162"/>
      <c r="AP62" s="162"/>
      <c r="AQ62" s="162"/>
      <c r="AR62" s="162"/>
      <c r="AS62" s="162"/>
      <c r="AT62" s="162"/>
      <c r="AU62" s="162"/>
      <c r="AV62" s="162"/>
      <c r="AW62" s="162"/>
      <c r="AX62" s="162"/>
      <c r="AY62" s="162"/>
      <c r="AZ62" s="162"/>
      <c r="BA62" s="162"/>
      <c r="BB62" s="162"/>
    </row>
    <row r="63" spans="1:54" ht="17.399999999999999" x14ac:dyDescent="0.3">
      <c r="A63" s="14">
        <v>1</v>
      </c>
      <c r="B63" s="14" t="s">
        <v>134</v>
      </c>
      <c r="C63" s="15" t="s">
        <v>135</v>
      </c>
      <c r="D63" s="16">
        <v>65050</v>
      </c>
      <c r="E63" s="196">
        <v>78060</v>
      </c>
      <c r="AN63" s="162"/>
      <c r="AO63" s="162"/>
      <c r="AP63" s="162"/>
      <c r="AQ63" s="162"/>
      <c r="AR63" s="162"/>
      <c r="AS63" s="162"/>
      <c r="AT63" s="162"/>
      <c r="AU63" s="162"/>
      <c r="AV63" s="162"/>
      <c r="AW63" s="162"/>
      <c r="AX63" s="162"/>
      <c r="AY63" s="162"/>
      <c r="AZ63" s="162"/>
      <c r="BA63" s="162"/>
      <c r="BB63" s="162"/>
    </row>
    <row r="64" spans="1:54" ht="14.4" customHeight="1" x14ac:dyDescent="0.3">
      <c r="A64" s="14">
        <v>2</v>
      </c>
      <c r="B64" s="14" t="s">
        <v>136</v>
      </c>
      <c r="C64" s="15" t="s">
        <v>137</v>
      </c>
      <c r="D64" s="16">
        <v>86020</v>
      </c>
      <c r="E64" s="196">
        <v>103224</v>
      </c>
      <c r="T64" s="222"/>
      <c r="U64" s="222"/>
      <c r="AN64" s="162"/>
      <c r="AO64" s="162"/>
      <c r="AP64" s="162"/>
      <c r="AQ64" s="162"/>
      <c r="AR64" s="162"/>
      <c r="AS64" s="162"/>
      <c r="AT64" s="162"/>
      <c r="AU64" s="162"/>
      <c r="AV64" s="162"/>
      <c r="AW64" s="162"/>
      <c r="AX64" s="162"/>
      <c r="AY64" s="162"/>
      <c r="AZ64" s="162"/>
      <c r="BA64" s="162"/>
      <c r="BB64" s="162"/>
    </row>
    <row r="65" spans="1:54" ht="14.4" customHeight="1" x14ac:dyDescent="0.3">
      <c r="A65" s="14">
        <v>3</v>
      </c>
      <c r="B65" s="14" t="s">
        <v>138</v>
      </c>
      <c r="C65" s="15" t="s">
        <v>139</v>
      </c>
      <c r="D65" s="16">
        <v>70330</v>
      </c>
      <c r="E65" s="196">
        <v>84396</v>
      </c>
      <c r="T65" s="222"/>
      <c r="U65" s="222"/>
      <c r="AN65" s="162"/>
      <c r="AO65" s="162"/>
      <c r="AP65" s="162"/>
      <c r="AQ65" s="162"/>
      <c r="AR65" s="162"/>
      <c r="AS65" s="162"/>
      <c r="AT65" s="162"/>
      <c r="AU65" s="162"/>
      <c r="AV65" s="162"/>
      <c r="AW65" s="162"/>
      <c r="AX65" s="162"/>
      <c r="AY65" s="162"/>
      <c r="AZ65" s="162"/>
      <c r="BA65" s="162"/>
      <c r="BB65" s="162"/>
    </row>
    <row r="66" spans="1:54" ht="14.4" customHeight="1" x14ac:dyDescent="0.3">
      <c r="A66" s="14">
        <v>4</v>
      </c>
      <c r="B66" s="14" t="s">
        <v>140</v>
      </c>
      <c r="C66" s="15" t="s">
        <v>141</v>
      </c>
      <c r="D66" s="16">
        <v>91150</v>
      </c>
      <c r="E66" s="196">
        <v>109380</v>
      </c>
      <c r="T66" s="222"/>
      <c r="U66" s="222"/>
      <c r="AN66" s="162"/>
      <c r="AO66" s="162"/>
      <c r="AP66" s="162"/>
      <c r="AQ66" s="162"/>
      <c r="AR66" s="162"/>
      <c r="AS66" s="162"/>
      <c r="AT66" s="162"/>
      <c r="AU66" s="162"/>
      <c r="AV66" s="162"/>
      <c r="AW66" s="162"/>
      <c r="AX66" s="162"/>
      <c r="AY66" s="162"/>
      <c r="AZ66" s="162"/>
      <c r="BA66" s="162"/>
      <c r="BB66" s="162"/>
    </row>
    <row r="67" spans="1:54" ht="14.4" customHeight="1" x14ac:dyDescent="0.3">
      <c r="A67" s="14">
        <v>5</v>
      </c>
      <c r="B67" s="14" t="s">
        <v>142</v>
      </c>
      <c r="C67" s="15" t="s">
        <v>143</v>
      </c>
      <c r="D67" s="16">
        <v>20830</v>
      </c>
      <c r="E67" s="196">
        <v>24996</v>
      </c>
      <c r="T67" s="222"/>
      <c r="U67" s="222"/>
      <c r="AN67" s="162"/>
      <c r="AO67" s="162"/>
      <c r="AP67" s="162"/>
      <c r="AQ67" s="162"/>
      <c r="AR67" s="162"/>
      <c r="AS67" s="162"/>
      <c r="AT67" s="162"/>
      <c r="AU67" s="162"/>
      <c r="AV67" s="162"/>
      <c r="AW67" s="162"/>
      <c r="AX67" s="162"/>
      <c r="AY67" s="162"/>
      <c r="AZ67" s="162"/>
      <c r="BA67" s="162"/>
      <c r="BB67" s="162"/>
    </row>
    <row r="68" spans="1:54" ht="14.4" customHeight="1" x14ac:dyDescent="0.3">
      <c r="A68" s="14">
        <v>6</v>
      </c>
      <c r="B68" s="14" t="s">
        <v>144</v>
      </c>
      <c r="C68" s="15" t="s">
        <v>145</v>
      </c>
      <c r="D68" s="16">
        <v>17710</v>
      </c>
      <c r="E68" s="196">
        <v>21252</v>
      </c>
      <c r="T68" s="222"/>
      <c r="U68" s="222"/>
      <c r="AN68" s="162"/>
      <c r="AO68" s="162"/>
      <c r="AP68" s="162"/>
      <c r="AQ68" s="162"/>
      <c r="AR68" s="162"/>
      <c r="AS68" s="162"/>
      <c r="AT68" s="162"/>
      <c r="AU68" s="162"/>
      <c r="AV68" s="162"/>
      <c r="AW68" s="162"/>
      <c r="AX68" s="162"/>
      <c r="AY68" s="162"/>
      <c r="AZ68" s="162"/>
      <c r="BA68" s="162"/>
      <c r="BB68" s="162"/>
    </row>
    <row r="69" spans="1:54" ht="17.399999999999999" x14ac:dyDescent="0.3">
      <c r="A69" s="14">
        <v>7</v>
      </c>
      <c r="B69" s="14" t="s">
        <v>146</v>
      </c>
      <c r="C69" s="15" t="s">
        <v>147</v>
      </c>
      <c r="D69" s="16">
        <v>23260</v>
      </c>
      <c r="E69" s="196">
        <v>27912</v>
      </c>
      <c r="AN69" s="162"/>
      <c r="AO69" s="162"/>
      <c r="AP69" s="162"/>
      <c r="AQ69" s="162"/>
      <c r="AR69" s="162"/>
      <c r="AS69" s="162"/>
      <c r="AT69" s="162"/>
      <c r="AU69" s="162"/>
      <c r="AV69" s="162"/>
      <c r="AW69" s="162"/>
      <c r="AX69" s="162"/>
      <c r="AY69" s="162"/>
      <c r="AZ69" s="162"/>
      <c r="BA69" s="162"/>
      <c r="BB69" s="162"/>
    </row>
    <row r="70" spans="1:54" ht="14.4" customHeight="1" x14ac:dyDescent="0.3">
      <c r="A70" s="17"/>
      <c r="B70" s="1"/>
      <c r="C70" s="1"/>
      <c r="D70" s="17" t="s">
        <v>54</v>
      </c>
      <c r="E70" s="17" t="s">
        <v>75</v>
      </c>
      <c r="T70" s="221"/>
      <c r="U70" s="221"/>
      <c r="AN70" s="162"/>
      <c r="AO70" s="162"/>
      <c r="AP70" s="162"/>
      <c r="AQ70" s="162"/>
      <c r="AR70" s="162"/>
      <c r="AS70" s="162"/>
      <c r="AT70" s="162"/>
      <c r="AU70" s="162"/>
      <c r="AV70" s="162"/>
      <c r="AW70" s="162"/>
      <c r="AX70" s="162"/>
      <c r="AY70" s="162"/>
      <c r="AZ70" s="162"/>
      <c r="BA70" s="162"/>
      <c r="BB70" s="162"/>
    </row>
    <row r="71" spans="1:54" ht="24" customHeight="1" x14ac:dyDescent="0.4">
      <c r="A71" s="36" t="s">
        <v>148</v>
      </c>
      <c r="B71" s="36"/>
      <c r="C71" s="36"/>
      <c r="D71" s="36"/>
      <c r="E71" s="36"/>
      <c r="F71" s="269" t="s">
        <v>37</v>
      </c>
      <c r="T71" s="221"/>
      <c r="U71" s="221"/>
      <c r="AN71" s="162"/>
      <c r="AO71" s="162"/>
      <c r="AP71" s="162"/>
      <c r="AQ71" s="162"/>
      <c r="AR71" s="162"/>
      <c r="AS71" s="162"/>
      <c r="AT71" s="162"/>
      <c r="AU71" s="162"/>
      <c r="AV71" s="162"/>
      <c r="AW71" s="162"/>
      <c r="AX71" s="162"/>
      <c r="AY71" s="162"/>
      <c r="AZ71" s="162"/>
      <c r="BA71" s="162"/>
      <c r="BB71" s="162"/>
    </row>
    <row r="72" spans="1:54" ht="14.4" customHeight="1" x14ac:dyDescent="0.3">
      <c r="A72" s="14">
        <v>8</v>
      </c>
      <c r="B72" s="14" t="s">
        <v>149</v>
      </c>
      <c r="C72" s="15" t="s">
        <v>150</v>
      </c>
      <c r="D72" s="16">
        <v>63970</v>
      </c>
      <c r="E72" s="196">
        <v>76764</v>
      </c>
      <c r="T72" s="221"/>
      <c r="U72" s="221"/>
      <c r="V72" s="221"/>
      <c r="W72" s="221"/>
      <c r="X72" s="221"/>
      <c r="Y72" s="221"/>
      <c r="Z72" s="221"/>
      <c r="AA72" s="221"/>
      <c r="AB72" s="221"/>
      <c r="AN72" s="162"/>
      <c r="AO72" s="162"/>
      <c r="AP72" s="162"/>
      <c r="AQ72" s="162"/>
      <c r="AR72" s="162"/>
      <c r="AS72" s="162"/>
      <c r="AT72" s="162"/>
      <c r="AU72" s="162"/>
      <c r="AV72" s="162"/>
      <c r="AW72" s="162"/>
      <c r="AX72" s="162"/>
      <c r="AY72" s="162"/>
      <c r="AZ72" s="162"/>
      <c r="BA72" s="162"/>
      <c r="BB72" s="162"/>
    </row>
    <row r="73" spans="1:54" ht="14.4" customHeight="1" x14ac:dyDescent="0.3">
      <c r="A73" s="14">
        <v>9</v>
      </c>
      <c r="B73" s="14" t="s">
        <v>151</v>
      </c>
      <c r="C73" s="15" t="s">
        <v>152</v>
      </c>
      <c r="D73" s="16">
        <v>83850</v>
      </c>
      <c r="E73" s="196">
        <v>100620</v>
      </c>
      <c r="T73" s="221"/>
      <c r="U73" s="221"/>
      <c r="V73" s="221"/>
      <c r="W73" s="221"/>
      <c r="X73" s="221"/>
      <c r="Y73" s="221"/>
      <c r="Z73" s="221"/>
      <c r="AA73" s="221"/>
      <c r="AB73" s="221"/>
      <c r="AN73" s="162"/>
      <c r="AO73" s="162"/>
      <c r="AP73" s="162"/>
      <c r="AQ73" s="162"/>
      <c r="AR73" s="162"/>
      <c r="AS73" s="162"/>
      <c r="AT73" s="162"/>
      <c r="AU73" s="162"/>
      <c r="AV73" s="162"/>
      <c r="AW73" s="162"/>
      <c r="AX73" s="162"/>
      <c r="AY73" s="162"/>
      <c r="AZ73" s="162"/>
      <c r="BA73" s="162"/>
      <c r="BB73" s="162"/>
    </row>
    <row r="74" spans="1:54" ht="14.4" customHeight="1" x14ac:dyDescent="0.3">
      <c r="A74" s="14">
        <v>10</v>
      </c>
      <c r="B74" s="14" t="s">
        <v>153</v>
      </c>
      <c r="C74" s="15" t="s">
        <v>154</v>
      </c>
      <c r="D74" s="16">
        <v>85610</v>
      </c>
      <c r="E74" s="196">
        <v>102732</v>
      </c>
      <c r="T74" s="221"/>
      <c r="U74" s="221"/>
      <c r="V74" s="221"/>
      <c r="W74" s="221"/>
      <c r="X74" s="221"/>
      <c r="Y74" s="221"/>
      <c r="Z74" s="221"/>
      <c r="AA74" s="221"/>
      <c r="AB74" s="221"/>
      <c r="AN74" s="162"/>
      <c r="AO74" s="162"/>
      <c r="AP74" s="162"/>
      <c r="AQ74" s="162"/>
      <c r="AR74" s="162"/>
      <c r="AS74" s="162"/>
      <c r="AT74" s="162"/>
      <c r="AU74" s="162"/>
      <c r="AV74" s="162"/>
      <c r="AW74" s="162"/>
      <c r="AX74" s="162"/>
      <c r="AY74" s="162"/>
      <c r="AZ74" s="162"/>
      <c r="BA74" s="162"/>
      <c r="BB74" s="162"/>
    </row>
    <row r="75" spans="1:54" ht="14.4" customHeight="1" x14ac:dyDescent="0.3">
      <c r="A75" s="14">
        <v>11</v>
      </c>
      <c r="B75" s="14" t="s">
        <v>155</v>
      </c>
      <c r="C75" s="15" t="s">
        <v>156</v>
      </c>
      <c r="D75" s="16">
        <v>90340</v>
      </c>
      <c r="E75" s="196">
        <v>108408</v>
      </c>
      <c r="T75" s="221"/>
      <c r="U75" s="221"/>
      <c r="V75" s="221"/>
      <c r="W75" s="221"/>
      <c r="X75" s="221"/>
      <c r="Y75" s="221"/>
      <c r="Z75" s="221"/>
      <c r="AA75" s="221"/>
      <c r="AB75" s="221"/>
      <c r="AN75" s="162"/>
      <c r="AO75" s="162"/>
      <c r="AP75" s="162"/>
      <c r="AQ75" s="162"/>
      <c r="AR75" s="162"/>
      <c r="AS75" s="162"/>
      <c r="AT75" s="162"/>
      <c r="AU75" s="162"/>
      <c r="AV75" s="162"/>
      <c r="AW75" s="162"/>
      <c r="AX75" s="162"/>
      <c r="AY75" s="162"/>
      <c r="AZ75" s="162"/>
      <c r="BA75" s="162"/>
      <c r="BB75" s="162"/>
    </row>
    <row r="76" spans="1:54" ht="14.4" customHeight="1" x14ac:dyDescent="0.3">
      <c r="A76" s="14">
        <v>12</v>
      </c>
      <c r="B76" s="14" t="s">
        <v>157</v>
      </c>
      <c r="C76" s="15" t="s">
        <v>158</v>
      </c>
      <c r="D76" s="16">
        <v>19880</v>
      </c>
      <c r="E76" s="196">
        <v>23856</v>
      </c>
      <c r="S76" s="221"/>
      <c r="T76" s="221"/>
      <c r="U76" s="221"/>
      <c r="V76" s="221"/>
      <c r="W76" s="221"/>
      <c r="X76" s="221"/>
      <c r="Y76" s="221"/>
      <c r="Z76" s="221"/>
      <c r="AA76" s="221"/>
      <c r="AB76" s="221"/>
      <c r="AC76" s="221"/>
      <c r="AN76" s="162"/>
      <c r="AO76" s="162"/>
      <c r="AP76" s="162"/>
      <c r="AQ76" s="162"/>
      <c r="AR76" s="162"/>
      <c r="AS76" s="162"/>
      <c r="AT76" s="162"/>
      <c r="AU76" s="162"/>
      <c r="AV76" s="162"/>
      <c r="AW76" s="162"/>
      <c r="AX76" s="162"/>
      <c r="AY76" s="162"/>
      <c r="AZ76" s="162"/>
      <c r="BA76" s="162"/>
      <c r="BB76" s="162"/>
    </row>
    <row r="77" spans="1:54" ht="14.4" customHeight="1" x14ac:dyDescent="0.3">
      <c r="A77" s="14">
        <v>13</v>
      </c>
      <c r="B77" s="14" t="s">
        <v>50</v>
      </c>
      <c r="C77" s="15" t="s">
        <v>159</v>
      </c>
      <c r="D77" s="16">
        <v>16500</v>
      </c>
      <c r="E77" s="196">
        <v>19800</v>
      </c>
      <c r="S77" s="221"/>
      <c r="T77" s="221"/>
      <c r="U77" s="221"/>
      <c r="V77" s="221"/>
      <c r="W77" s="221"/>
      <c r="X77" s="221"/>
      <c r="Y77" s="221"/>
      <c r="Z77" s="221"/>
      <c r="AA77" s="221"/>
      <c r="AB77" s="221"/>
      <c r="AC77" s="221"/>
      <c r="AN77" s="162"/>
      <c r="AO77" s="162"/>
      <c r="AP77" s="162"/>
      <c r="AQ77" s="162"/>
      <c r="AR77" s="162"/>
      <c r="AS77" s="162"/>
      <c r="AT77" s="162"/>
      <c r="AU77" s="162"/>
      <c r="AV77" s="162"/>
      <c r="AW77" s="162"/>
      <c r="AX77" s="162"/>
      <c r="AY77" s="162"/>
      <c r="AZ77" s="162"/>
      <c r="BA77" s="162"/>
      <c r="BB77" s="162"/>
    </row>
    <row r="78" spans="1:54" ht="18" x14ac:dyDescent="0.35">
      <c r="A78" s="14">
        <v>14</v>
      </c>
      <c r="B78" s="14" t="s">
        <v>160</v>
      </c>
      <c r="C78" s="15" t="s">
        <v>161</v>
      </c>
      <c r="D78" s="16">
        <v>18120</v>
      </c>
      <c r="E78" s="196">
        <v>21744</v>
      </c>
      <c r="V78" s="220"/>
      <c r="W78" s="220"/>
      <c r="X78" s="220"/>
      <c r="Y78" s="220"/>
      <c r="Z78" s="220"/>
      <c r="AN78" s="162"/>
      <c r="AO78" s="162"/>
      <c r="AP78" s="162"/>
      <c r="AQ78" s="162"/>
      <c r="AR78" s="162"/>
      <c r="AS78" s="162"/>
      <c r="AT78" s="162"/>
      <c r="AU78" s="162"/>
      <c r="AV78" s="162"/>
      <c r="AW78" s="162"/>
      <c r="AX78" s="162"/>
      <c r="AY78" s="162"/>
      <c r="AZ78" s="162"/>
      <c r="BA78" s="162"/>
      <c r="BB78" s="162"/>
    </row>
    <row r="79" spans="1:54" ht="17.399999999999999" customHeight="1" x14ac:dyDescent="0.3">
      <c r="A79" s="14">
        <v>15</v>
      </c>
      <c r="B79" s="14" t="s">
        <v>162</v>
      </c>
      <c r="C79" s="15" t="s">
        <v>163</v>
      </c>
      <c r="D79" s="16">
        <v>25160</v>
      </c>
      <c r="E79" s="196">
        <v>30192</v>
      </c>
      <c r="S79" s="221"/>
      <c r="T79" s="221"/>
      <c r="U79" s="221"/>
      <c r="V79" s="221"/>
      <c r="W79" s="221"/>
      <c r="X79" s="221"/>
      <c r="Y79" s="221"/>
      <c r="Z79" s="221"/>
      <c r="AA79" s="221"/>
      <c r="AB79" s="221"/>
      <c r="AC79" s="221"/>
      <c r="AN79" s="162"/>
      <c r="AO79" s="162"/>
      <c r="AP79" s="162"/>
      <c r="AQ79" s="162"/>
      <c r="AR79" s="162"/>
      <c r="AS79" s="162"/>
      <c r="AT79" s="162"/>
      <c r="AU79" s="162"/>
      <c r="AV79" s="162"/>
      <c r="AW79" s="162"/>
      <c r="AX79" s="162"/>
      <c r="AY79" s="162"/>
      <c r="AZ79" s="162"/>
      <c r="BA79" s="162"/>
      <c r="BB79" s="162"/>
    </row>
    <row r="80" spans="1:54" ht="14.4" customHeight="1" x14ac:dyDescent="0.3">
      <c r="A80" s="17"/>
      <c r="B80" s="1"/>
      <c r="C80" s="1"/>
      <c r="D80" s="17" t="s">
        <v>34</v>
      </c>
      <c r="E80" s="17" t="s">
        <v>75</v>
      </c>
      <c r="S80" s="221"/>
      <c r="T80" s="221"/>
      <c r="U80" s="221"/>
      <c r="V80" s="221"/>
      <c r="W80" s="221"/>
      <c r="X80" s="221"/>
      <c r="Y80" s="221"/>
      <c r="Z80" s="221"/>
      <c r="AA80" s="221"/>
      <c r="AB80" s="221"/>
      <c r="AC80" s="221"/>
      <c r="AN80" s="162"/>
      <c r="AO80" s="162"/>
      <c r="AP80" s="162"/>
      <c r="AQ80" s="162"/>
      <c r="AR80" s="162"/>
      <c r="AS80" s="162"/>
      <c r="AT80" s="162"/>
      <c r="AU80" s="162"/>
      <c r="AV80" s="162"/>
      <c r="AW80" s="162"/>
      <c r="AX80" s="162"/>
      <c r="AY80" s="162"/>
      <c r="AZ80" s="162"/>
      <c r="BA80" s="162"/>
      <c r="BB80" s="162"/>
    </row>
    <row r="81" spans="1:54" ht="22.95" customHeight="1" x14ac:dyDescent="0.4">
      <c r="A81" s="36" t="s">
        <v>164</v>
      </c>
      <c r="B81" s="36"/>
      <c r="C81" s="36"/>
      <c r="D81" s="36"/>
      <c r="E81" s="36"/>
      <c r="F81" s="269" t="s">
        <v>37</v>
      </c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N81" s="162"/>
      <c r="AO81" s="162"/>
      <c r="AP81" s="162"/>
      <c r="AQ81" s="162"/>
      <c r="AR81" s="162"/>
      <c r="AS81" s="162"/>
      <c r="AT81" s="162"/>
      <c r="AU81" s="162"/>
      <c r="AV81" s="162"/>
      <c r="AW81" s="162"/>
      <c r="AX81" s="162"/>
      <c r="AY81" s="162"/>
      <c r="AZ81" s="162"/>
      <c r="BA81" s="162"/>
      <c r="BB81" s="162"/>
    </row>
    <row r="82" spans="1:54" ht="14.4" customHeight="1" x14ac:dyDescent="0.3">
      <c r="A82" s="14">
        <v>16</v>
      </c>
      <c r="B82" s="14" t="s">
        <v>165</v>
      </c>
      <c r="C82" s="15" t="s">
        <v>166</v>
      </c>
      <c r="D82" s="16">
        <v>65590</v>
      </c>
      <c r="E82" s="196">
        <v>78708</v>
      </c>
      <c r="S82" s="221"/>
      <c r="T82" s="221"/>
      <c r="U82" s="221"/>
      <c r="V82" s="221"/>
      <c r="W82" s="221"/>
      <c r="X82" s="221"/>
      <c r="Y82" s="221"/>
      <c r="Z82" s="221"/>
      <c r="AA82" s="221"/>
      <c r="AB82" s="221"/>
      <c r="AC82" s="221"/>
      <c r="AN82" s="162"/>
      <c r="AO82" s="162"/>
      <c r="AP82" s="162"/>
      <c r="AQ82" s="162"/>
      <c r="AR82" s="162"/>
      <c r="AS82" s="162"/>
      <c r="AT82" s="162"/>
      <c r="AU82" s="162"/>
      <c r="AV82" s="162"/>
      <c r="AW82" s="162"/>
      <c r="AX82" s="162"/>
      <c r="AY82" s="162"/>
      <c r="AZ82" s="162"/>
      <c r="BA82" s="162"/>
      <c r="BB82" s="162"/>
    </row>
    <row r="83" spans="1:54" ht="14.4" customHeight="1" x14ac:dyDescent="0.3">
      <c r="A83" s="14">
        <v>17</v>
      </c>
      <c r="B83" s="14" t="s">
        <v>167</v>
      </c>
      <c r="C83" s="15" t="s">
        <v>168</v>
      </c>
      <c r="D83" s="16">
        <v>87100</v>
      </c>
      <c r="E83" s="196">
        <v>104520</v>
      </c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N83" s="162"/>
      <c r="AO83" s="162"/>
      <c r="AP83" s="162"/>
      <c r="AQ83" s="162"/>
      <c r="AR83" s="162"/>
      <c r="AS83" s="162"/>
      <c r="AT83" s="162"/>
      <c r="AU83" s="162"/>
      <c r="AV83" s="162"/>
      <c r="AW83" s="162"/>
      <c r="AX83" s="162"/>
      <c r="AY83" s="162"/>
      <c r="AZ83" s="162"/>
      <c r="BA83" s="162"/>
      <c r="BB83" s="162"/>
    </row>
    <row r="84" spans="1:54" ht="14.4" customHeight="1" x14ac:dyDescent="0.3">
      <c r="A84" s="14">
        <v>18</v>
      </c>
      <c r="B84" s="14" t="s">
        <v>169</v>
      </c>
      <c r="C84" s="15" t="s">
        <v>170</v>
      </c>
      <c r="D84" s="16">
        <v>88710</v>
      </c>
      <c r="E84" s="196">
        <v>106452</v>
      </c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N84" s="162"/>
      <c r="AO84" s="162"/>
      <c r="AP84" s="162"/>
      <c r="AQ84" s="162"/>
      <c r="AR84" s="162"/>
      <c r="AS84" s="162"/>
      <c r="AT84" s="162"/>
      <c r="AU84" s="162"/>
      <c r="AV84" s="162"/>
      <c r="AW84" s="162"/>
      <c r="AX84" s="162"/>
      <c r="AY84" s="162"/>
      <c r="AZ84" s="162"/>
      <c r="BA84" s="162"/>
      <c r="BB84" s="162"/>
    </row>
    <row r="85" spans="1:54" ht="14.4" customHeight="1" x14ac:dyDescent="0.3">
      <c r="A85" s="14">
        <v>19</v>
      </c>
      <c r="B85" s="14" t="s">
        <v>171</v>
      </c>
      <c r="C85" s="15" t="s">
        <v>172</v>
      </c>
      <c r="D85" s="16">
        <v>93590</v>
      </c>
      <c r="E85" s="196">
        <v>112308</v>
      </c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N85" s="162"/>
      <c r="AO85" s="162"/>
      <c r="AP85" s="162"/>
      <c r="AQ85" s="162"/>
      <c r="AR85" s="162"/>
      <c r="AS85" s="162"/>
      <c r="AT85" s="162"/>
      <c r="AU85" s="162"/>
      <c r="AV85" s="162"/>
      <c r="AW85" s="162"/>
      <c r="AX85" s="162"/>
      <c r="AY85" s="162"/>
      <c r="AZ85" s="162"/>
      <c r="BA85" s="162"/>
      <c r="BB85" s="162"/>
    </row>
    <row r="86" spans="1:54" ht="18" x14ac:dyDescent="0.35">
      <c r="A86" s="14">
        <v>20</v>
      </c>
      <c r="B86" s="14" t="s">
        <v>173</v>
      </c>
      <c r="C86" s="15" t="s">
        <v>174</v>
      </c>
      <c r="D86" s="16">
        <v>21640</v>
      </c>
      <c r="E86" s="196">
        <v>25968</v>
      </c>
      <c r="V86" s="220"/>
      <c r="W86" s="220"/>
      <c r="X86" s="220"/>
      <c r="Y86" s="220"/>
      <c r="Z86" s="220"/>
      <c r="AN86" s="162"/>
      <c r="AO86" s="162"/>
      <c r="AP86" s="162"/>
      <c r="AQ86" s="162"/>
      <c r="AR86" s="162"/>
      <c r="AS86" s="162"/>
      <c r="AT86" s="162"/>
      <c r="AU86" s="162"/>
      <c r="AV86" s="162"/>
      <c r="AW86" s="162"/>
      <c r="AX86" s="162"/>
      <c r="AY86" s="162"/>
      <c r="AZ86" s="162"/>
      <c r="BA86" s="162"/>
      <c r="BB86" s="162"/>
    </row>
    <row r="87" spans="1:54" ht="18" x14ac:dyDescent="0.35">
      <c r="A87" s="14">
        <v>21</v>
      </c>
      <c r="B87" s="14" t="s">
        <v>50</v>
      </c>
      <c r="C87" s="15" t="s">
        <v>175</v>
      </c>
      <c r="D87" s="16">
        <v>16500</v>
      </c>
      <c r="E87" s="196">
        <v>19800</v>
      </c>
      <c r="V87" s="220"/>
      <c r="W87" s="220"/>
      <c r="X87" s="220"/>
      <c r="Y87" s="220"/>
      <c r="Z87" s="220"/>
      <c r="AN87" s="162"/>
      <c r="AO87" s="162"/>
      <c r="AP87" s="162"/>
      <c r="AQ87" s="162"/>
      <c r="AR87" s="162"/>
      <c r="AS87" s="162"/>
      <c r="AT87" s="162"/>
      <c r="AU87" s="162"/>
      <c r="AV87" s="162"/>
      <c r="AW87" s="162"/>
      <c r="AX87" s="162"/>
      <c r="AY87" s="162"/>
      <c r="AZ87" s="162"/>
      <c r="BA87" s="162"/>
      <c r="BB87" s="162"/>
    </row>
    <row r="88" spans="1:54" ht="14.4" customHeight="1" x14ac:dyDescent="0.3">
      <c r="A88" s="14">
        <v>22</v>
      </c>
      <c r="B88" s="14" t="s">
        <v>160</v>
      </c>
      <c r="C88" s="15" t="s">
        <v>161</v>
      </c>
      <c r="D88" s="16">
        <v>18120</v>
      </c>
      <c r="E88" s="196">
        <v>21744</v>
      </c>
      <c r="S88" s="221"/>
      <c r="T88" s="221"/>
      <c r="U88" s="221"/>
      <c r="V88" s="221"/>
      <c r="W88" s="221"/>
      <c r="X88" s="221"/>
      <c r="Y88" s="221"/>
      <c r="Z88" s="221"/>
      <c r="AA88" s="221"/>
      <c r="AB88" s="221"/>
      <c r="AC88" s="221"/>
      <c r="AN88" s="162"/>
      <c r="AO88" s="162"/>
      <c r="AP88" s="162"/>
      <c r="AQ88" s="162"/>
      <c r="AR88" s="162"/>
      <c r="AS88" s="162"/>
      <c r="AT88" s="162"/>
      <c r="AU88" s="162"/>
      <c r="AV88" s="162"/>
      <c r="AW88" s="162"/>
      <c r="AX88" s="162"/>
      <c r="AY88" s="162"/>
      <c r="AZ88" s="162"/>
      <c r="BA88" s="162"/>
      <c r="BB88" s="162"/>
    </row>
    <row r="89" spans="1:54" ht="14.4" customHeight="1" x14ac:dyDescent="0.3">
      <c r="A89" s="14">
        <v>23</v>
      </c>
      <c r="B89" s="14" t="s">
        <v>162</v>
      </c>
      <c r="C89" s="15" t="s">
        <v>163</v>
      </c>
      <c r="D89" s="16">
        <v>25160</v>
      </c>
      <c r="E89" s="196">
        <v>30192</v>
      </c>
      <c r="S89" s="221"/>
      <c r="T89" s="221"/>
      <c r="U89" s="221"/>
      <c r="V89" s="221"/>
      <c r="W89" s="221"/>
      <c r="X89" s="221"/>
      <c r="Y89" s="221"/>
      <c r="Z89" s="221"/>
      <c r="AA89" s="221"/>
      <c r="AB89" s="221"/>
      <c r="AC89" s="221"/>
      <c r="AN89" s="162"/>
      <c r="AO89" s="162"/>
      <c r="AP89" s="162"/>
      <c r="AQ89" s="162"/>
      <c r="AR89" s="162"/>
      <c r="AS89" s="162"/>
      <c r="AT89" s="162"/>
      <c r="AU89" s="162"/>
      <c r="AV89" s="162"/>
      <c r="AW89" s="162"/>
      <c r="AX89" s="162"/>
      <c r="AY89" s="162"/>
      <c r="AZ89" s="162"/>
      <c r="BA89" s="162"/>
      <c r="BB89" s="162"/>
    </row>
    <row r="90" spans="1:54" ht="14.4" customHeight="1" x14ac:dyDescent="0.3">
      <c r="A90" s="1"/>
      <c r="B90" s="1"/>
      <c r="C90" s="1"/>
      <c r="D90" s="23" t="s">
        <v>54</v>
      </c>
      <c r="E90" s="23" t="s">
        <v>55</v>
      </c>
      <c r="AN90" s="162"/>
      <c r="AO90" s="162"/>
      <c r="AP90" s="162"/>
      <c r="AQ90" s="162"/>
      <c r="AR90" s="162"/>
      <c r="AS90" s="162"/>
      <c r="AT90" s="162"/>
      <c r="AU90" s="162"/>
      <c r="AV90" s="162"/>
      <c r="AW90" s="162"/>
      <c r="AX90" s="162"/>
      <c r="AY90" s="162"/>
      <c r="AZ90" s="162"/>
      <c r="BA90" s="162"/>
      <c r="BB90" s="162"/>
    </row>
    <row r="91" spans="1:54" ht="22.95" customHeight="1" x14ac:dyDescent="0.4">
      <c r="A91" s="36" t="s">
        <v>176</v>
      </c>
      <c r="B91" s="36"/>
      <c r="C91" s="36"/>
      <c r="D91" s="12"/>
      <c r="E91" s="36"/>
      <c r="F91" s="269" t="s">
        <v>37</v>
      </c>
      <c r="AN91" s="162"/>
      <c r="AO91" s="162"/>
      <c r="AP91" s="162"/>
      <c r="AQ91" s="162"/>
      <c r="AR91" s="162"/>
      <c r="AS91" s="162"/>
      <c r="AT91" s="162"/>
      <c r="AU91" s="162"/>
      <c r="AV91" s="162"/>
      <c r="AW91" s="162"/>
      <c r="AX91" s="162"/>
      <c r="AY91" s="162"/>
      <c r="AZ91" s="162"/>
      <c r="BA91" s="162"/>
      <c r="BB91" s="162"/>
    </row>
    <row r="92" spans="1:54" ht="14.4" customHeight="1" x14ac:dyDescent="0.3">
      <c r="A92" s="14">
        <v>24</v>
      </c>
      <c r="B92" s="14" t="s">
        <v>177</v>
      </c>
      <c r="C92" s="15" t="s">
        <v>178</v>
      </c>
      <c r="D92" s="16">
        <v>84800</v>
      </c>
      <c r="E92" s="196">
        <v>101760</v>
      </c>
      <c r="AN92" s="162"/>
      <c r="AO92" s="162"/>
      <c r="AP92" s="162"/>
      <c r="AQ92" s="162"/>
      <c r="AR92" s="162"/>
      <c r="AS92" s="162"/>
      <c r="AT92" s="162"/>
      <c r="AU92" s="162"/>
      <c r="AV92" s="162"/>
      <c r="AW92" s="162"/>
      <c r="AX92" s="162"/>
      <c r="AY92" s="162"/>
      <c r="AZ92" s="162"/>
      <c r="BA92" s="162"/>
      <c r="BB92" s="162"/>
    </row>
    <row r="93" spans="1:54" ht="14.4" customHeight="1" x14ac:dyDescent="0.3">
      <c r="A93" s="14">
        <v>25</v>
      </c>
      <c r="B93" s="14" t="s">
        <v>179</v>
      </c>
      <c r="C93" s="15" t="s">
        <v>180</v>
      </c>
      <c r="D93" s="16">
        <v>86420</v>
      </c>
      <c r="E93" s="196">
        <v>103704</v>
      </c>
      <c r="AN93" s="162"/>
      <c r="AO93" s="162"/>
      <c r="AP93" s="162"/>
      <c r="AQ93" s="162"/>
      <c r="AR93" s="162"/>
      <c r="AS93" s="162"/>
      <c r="AT93" s="162"/>
      <c r="AU93" s="162"/>
      <c r="AV93" s="162"/>
      <c r="AW93" s="162"/>
      <c r="AX93" s="162"/>
      <c r="AY93" s="162"/>
      <c r="AZ93" s="162"/>
      <c r="BA93" s="162"/>
      <c r="BB93" s="162"/>
    </row>
    <row r="94" spans="1:54" ht="14.4" customHeight="1" x14ac:dyDescent="0.3">
      <c r="A94" s="14">
        <v>26</v>
      </c>
      <c r="B94" s="14" t="s">
        <v>181</v>
      </c>
      <c r="C94" s="15" t="s">
        <v>182</v>
      </c>
      <c r="D94" s="16">
        <v>91150</v>
      </c>
      <c r="E94" s="196">
        <v>109380</v>
      </c>
      <c r="AN94" s="162"/>
      <c r="AO94" s="162"/>
      <c r="AP94" s="162"/>
      <c r="AQ94" s="162"/>
      <c r="AR94" s="162"/>
      <c r="AS94" s="162"/>
      <c r="AT94" s="162"/>
      <c r="AU94" s="162"/>
      <c r="AV94" s="162"/>
      <c r="AW94" s="162"/>
      <c r="AX94" s="162"/>
      <c r="AY94" s="162"/>
      <c r="AZ94" s="162"/>
      <c r="BA94" s="162"/>
      <c r="BB94" s="162"/>
    </row>
    <row r="95" spans="1:54" ht="14.4" customHeight="1" x14ac:dyDescent="0.3">
      <c r="A95" s="14">
        <v>27</v>
      </c>
      <c r="B95" s="14" t="s">
        <v>183</v>
      </c>
      <c r="C95" s="15" t="s">
        <v>184</v>
      </c>
      <c r="D95" s="16">
        <v>117930</v>
      </c>
      <c r="E95" s="196">
        <v>141516</v>
      </c>
      <c r="AN95" s="162"/>
      <c r="AO95" s="162"/>
      <c r="AP95" s="162"/>
      <c r="AQ95" s="162"/>
      <c r="AR95" s="162"/>
      <c r="AS95" s="162"/>
      <c r="AT95" s="162"/>
      <c r="AU95" s="162"/>
      <c r="AV95" s="162"/>
      <c r="AW95" s="162"/>
      <c r="AX95" s="162"/>
      <c r="AY95" s="162"/>
      <c r="AZ95" s="162"/>
      <c r="BA95" s="162"/>
      <c r="BB95" s="162"/>
    </row>
    <row r="96" spans="1:54" ht="14.4" customHeight="1" x14ac:dyDescent="0.3">
      <c r="A96" s="14">
        <v>28</v>
      </c>
      <c r="B96" s="14" t="s">
        <v>185</v>
      </c>
      <c r="C96" s="22" t="s">
        <v>186</v>
      </c>
      <c r="D96" s="16">
        <v>119550</v>
      </c>
      <c r="E96" s="196">
        <v>143460</v>
      </c>
      <c r="AN96" s="162"/>
      <c r="AO96" s="162"/>
      <c r="AP96" s="162"/>
      <c r="AQ96" s="162"/>
      <c r="AR96" s="162"/>
      <c r="AS96" s="162"/>
      <c r="AT96" s="162"/>
      <c r="AU96" s="162"/>
      <c r="AV96" s="162"/>
      <c r="AW96" s="162"/>
      <c r="AX96" s="162"/>
      <c r="AY96" s="162"/>
      <c r="AZ96" s="162"/>
      <c r="BA96" s="162"/>
      <c r="BB96" s="162"/>
    </row>
    <row r="97" spans="1:54" ht="14.4" customHeight="1" x14ac:dyDescent="0.3">
      <c r="A97" s="14">
        <v>29</v>
      </c>
      <c r="B97" s="14" t="s">
        <v>187</v>
      </c>
      <c r="C97" s="22" t="s">
        <v>188</v>
      </c>
      <c r="D97" s="16">
        <v>124430</v>
      </c>
      <c r="E97" s="196">
        <v>149316</v>
      </c>
      <c r="AN97" s="162"/>
      <c r="AO97" s="162"/>
      <c r="AP97" s="162"/>
      <c r="AQ97" s="162"/>
      <c r="AR97" s="162"/>
      <c r="AS97" s="162"/>
      <c r="AT97" s="162"/>
      <c r="AU97" s="162"/>
      <c r="AV97" s="162"/>
      <c r="AW97" s="162"/>
      <c r="AX97" s="162"/>
      <c r="AY97" s="162"/>
      <c r="AZ97" s="162"/>
      <c r="BA97" s="162"/>
      <c r="BB97" s="162"/>
    </row>
    <row r="98" spans="1:54" ht="14.4" customHeight="1" x14ac:dyDescent="0.3">
      <c r="A98" s="14">
        <v>30</v>
      </c>
      <c r="B98" s="14" t="s">
        <v>189</v>
      </c>
      <c r="C98" s="15" t="s">
        <v>190</v>
      </c>
      <c r="D98" s="16">
        <v>117930</v>
      </c>
      <c r="E98" s="196">
        <v>141516</v>
      </c>
      <c r="AN98" s="162"/>
      <c r="AO98" s="162"/>
      <c r="AP98" s="162"/>
      <c r="AQ98" s="162"/>
      <c r="AR98" s="162"/>
      <c r="AS98" s="162"/>
      <c r="AT98" s="162"/>
      <c r="AU98" s="162"/>
      <c r="AV98" s="162"/>
      <c r="AW98" s="162"/>
      <c r="AX98" s="162"/>
      <c r="AY98" s="162"/>
      <c r="AZ98" s="162"/>
      <c r="BA98" s="162"/>
      <c r="BB98" s="162"/>
    </row>
    <row r="99" spans="1:54" ht="14.4" customHeight="1" x14ac:dyDescent="0.3">
      <c r="A99" s="14">
        <v>31</v>
      </c>
      <c r="B99" s="14" t="s">
        <v>191</v>
      </c>
      <c r="C99" s="15" t="s">
        <v>192</v>
      </c>
      <c r="D99" s="16">
        <v>119550</v>
      </c>
      <c r="E99" s="196">
        <v>143460</v>
      </c>
      <c r="AN99" s="162"/>
      <c r="AO99" s="162"/>
      <c r="AP99" s="162"/>
      <c r="AQ99" s="162"/>
      <c r="AR99" s="162"/>
      <c r="AS99" s="162"/>
      <c r="AT99" s="162"/>
      <c r="AU99" s="162"/>
      <c r="AV99" s="162"/>
      <c r="AW99" s="162"/>
      <c r="AX99" s="162"/>
      <c r="AY99" s="162"/>
      <c r="AZ99" s="162"/>
      <c r="BA99" s="162"/>
      <c r="BB99" s="162"/>
    </row>
    <row r="100" spans="1:54" ht="14.4" customHeight="1" x14ac:dyDescent="0.3">
      <c r="A100" s="14">
        <v>32</v>
      </c>
      <c r="B100" s="14" t="s">
        <v>193</v>
      </c>
      <c r="C100" s="15" t="s">
        <v>194</v>
      </c>
      <c r="D100" s="16">
        <v>124430</v>
      </c>
      <c r="E100" s="196">
        <v>149316</v>
      </c>
      <c r="AN100" s="162"/>
      <c r="AO100" s="162"/>
      <c r="AP100" s="162"/>
      <c r="AQ100" s="162"/>
      <c r="AR100" s="162"/>
      <c r="AS100" s="162"/>
      <c r="AT100" s="162"/>
      <c r="AU100" s="162"/>
      <c r="AV100" s="162"/>
      <c r="AW100" s="162"/>
      <c r="AX100" s="162"/>
      <c r="AY100" s="162"/>
      <c r="AZ100" s="162"/>
      <c r="BA100" s="162"/>
      <c r="BB100" s="162"/>
    </row>
    <row r="101" spans="1:54" ht="14.4" customHeight="1" x14ac:dyDescent="0.3">
      <c r="A101" s="26">
        <v>33</v>
      </c>
      <c r="B101" s="26" t="s">
        <v>195</v>
      </c>
      <c r="C101" s="25" t="s">
        <v>196</v>
      </c>
      <c r="D101" s="16">
        <v>125230</v>
      </c>
      <c r="E101" s="196">
        <v>150276</v>
      </c>
      <c r="AN101" s="162"/>
      <c r="AO101" s="162"/>
      <c r="AP101" s="162"/>
      <c r="AQ101" s="162"/>
      <c r="AR101" s="162"/>
      <c r="AS101" s="162"/>
      <c r="AT101" s="162"/>
      <c r="AU101" s="162"/>
      <c r="AV101" s="162"/>
      <c r="AW101" s="162"/>
      <c r="AX101" s="162"/>
      <c r="AY101" s="162"/>
      <c r="AZ101" s="162"/>
      <c r="BA101" s="162"/>
      <c r="BB101" s="162"/>
    </row>
    <row r="102" spans="1:54" ht="14.4" customHeight="1" x14ac:dyDescent="0.3">
      <c r="A102" s="37"/>
      <c r="B102" s="21"/>
      <c r="C102" s="21" t="s">
        <v>197</v>
      </c>
      <c r="D102" s="16"/>
      <c r="E102" s="30"/>
      <c r="AN102" s="162"/>
      <c r="AO102" s="162"/>
      <c r="AP102" s="162"/>
      <c r="AQ102" s="162"/>
      <c r="AR102" s="162"/>
      <c r="AS102" s="162"/>
      <c r="AT102" s="162"/>
      <c r="AU102" s="162"/>
      <c r="AV102" s="162"/>
      <c r="AW102" s="162"/>
      <c r="AX102" s="162"/>
      <c r="AY102" s="162"/>
      <c r="AZ102" s="162"/>
      <c r="BA102" s="162"/>
      <c r="BB102" s="162"/>
    </row>
    <row r="103" spans="1:54" ht="14.4" customHeight="1" x14ac:dyDescent="0.3">
      <c r="A103" s="38">
        <v>34</v>
      </c>
      <c r="B103" s="38" t="s">
        <v>198</v>
      </c>
      <c r="C103" s="39" t="s">
        <v>196</v>
      </c>
      <c r="D103" s="16">
        <v>131860</v>
      </c>
      <c r="E103" s="196">
        <v>158232</v>
      </c>
      <c r="AN103" s="162"/>
      <c r="AO103" s="162"/>
      <c r="AP103" s="162"/>
      <c r="AQ103" s="162"/>
      <c r="AR103" s="162"/>
      <c r="AS103" s="162"/>
      <c r="AT103" s="162"/>
      <c r="AU103" s="162"/>
      <c r="AV103" s="162"/>
      <c r="AW103" s="162"/>
      <c r="AX103" s="162"/>
      <c r="AY103" s="162"/>
      <c r="AZ103" s="162"/>
      <c r="BA103" s="162"/>
      <c r="BB103" s="162"/>
    </row>
    <row r="104" spans="1:54" ht="14.4" customHeight="1" x14ac:dyDescent="0.3">
      <c r="A104" s="40"/>
      <c r="B104" s="21"/>
      <c r="C104" s="21" t="s">
        <v>199</v>
      </c>
      <c r="D104" s="16"/>
      <c r="E104" s="30"/>
      <c r="AN104" s="162"/>
      <c r="AO104" s="162"/>
      <c r="AP104" s="162"/>
      <c r="AQ104" s="162"/>
      <c r="AR104" s="162"/>
      <c r="AS104" s="162"/>
      <c r="AT104" s="162"/>
      <c r="AU104" s="162"/>
      <c r="AV104" s="162"/>
      <c r="AW104" s="162"/>
      <c r="AX104" s="162"/>
      <c r="AY104" s="162"/>
      <c r="AZ104" s="162"/>
      <c r="BA104" s="162"/>
      <c r="BB104" s="162"/>
    </row>
    <row r="105" spans="1:54" ht="14.4" customHeight="1" x14ac:dyDescent="0.3">
      <c r="A105" s="20">
        <v>35</v>
      </c>
      <c r="B105" s="20" t="s">
        <v>200</v>
      </c>
      <c r="C105" s="21" t="s">
        <v>201</v>
      </c>
      <c r="D105" s="16">
        <v>33000</v>
      </c>
      <c r="E105" s="196">
        <v>39600</v>
      </c>
      <c r="AN105" s="162"/>
      <c r="AO105" s="162"/>
      <c r="AP105" s="162"/>
      <c r="AQ105" s="162"/>
      <c r="AR105" s="162"/>
      <c r="AS105" s="162"/>
      <c r="AT105" s="162"/>
      <c r="AU105" s="162"/>
      <c r="AV105" s="162"/>
      <c r="AW105" s="162"/>
      <c r="AX105" s="162"/>
      <c r="AY105" s="162"/>
      <c r="AZ105" s="162"/>
      <c r="BA105" s="162"/>
      <c r="BB105" s="162"/>
    </row>
    <row r="106" spans="1:54" ht="14.4" customHeight="1" x14ac:dyDescent="0.3">
      <c r="A106" s="14">
        <v>36</v>
      </c>
      <c r="B106" s="14" t="s">
        <v>202</v>
      </c>
      <c r="C106" s="22" t="s">
        <v>203</v>
      </c>
      <c r="D106" s="16">
        <v>36250</v>
      </c>
      <c r="E106" s="196">
        <v>43500</v>
      </c>
      <c r="AN106" s="162"/>
      <c r="AO106" s="162"/>
      <c r="AP106" s="162"/>
      <c r="AQ106" s="162"/>
      <c r="AR106" s="162"/>
      <c r="AS106" s="162"/>
      <c r="AT106" s="162"/>
      <c r="AU106" s="162"/>
      <c r="AV106" s="162"/>
      <c r="AW106" s="162"/>
      <c r="AX106" s="162"/>
      <c r="AY106" s="162"/>
      <c r="AZ106" s="162"/>
      <c r="BA106" s="162"/>
      <c r="BB106" s="162"/>
    </row>
    <row r="107" spans="1:54" ht="14.4" customHeight="1" x14ac:dyDescent="0.3">
      <c r="A107" s="14">
        <v>37</v>
      </c>
      <c r="B107" s="14" t="s">
        <v>204</v>
      </c>
      <c r="C107" s="22" t="s">
        <v>205</v>
      </c>
      <c r="D107" s="16">
        <v>39630</v>
      </c>
      <c r="E107" s="196">
        <v>47556</v>
      </c>
      <c r="AN107" s="162"/>
      <c r="AO107" s="162"/>
      <c r="AP107" s="162"/>
      <c r="AQ107" s="162"/>
      <c r="AR107" s="162"/>
      <c r="AS107" s="162"/>
      <c r="AT107" s="162"/>
      <c r="AU107" s="162"/>
      <c r="AV107" s="162"/>
      <c r="AW107" s="162"/>
      <c r="AX107" s="162"/>
      <c r="AY107" s="162"/>
      <c r="AZ107" s="162"/>
      <c r="BA107" s="162"/>
      <c r="BB107" s="162"/>
    </row>
    <row r="108" spans="1:54" ht="14.4" customHeight="1" x14ac:dyDescent="0.3">
      <c r="A108" s="14">
        <v>38</v>
      </c>
      <c r="B108" s="14" t="s">
        <v>50</v>
      </c>
      <c r="C108" s="15" t="s">
        <v>206</v>
      </c>
      <c r="D108" s="16">
        <v>16500</v>
      </c>
      <c r="E108" s="196">
        <v>19800</v>
      </c>
      <c r="AN108" s="162"/>
      <c r="AO108" s="162"/>
      <c r="AP108" s="162"/>
      <c r="AQ108" s="162"/>
      <c r="AR108" s="162"/>
      <c r="AS108" s="162"/>
      <c r="AT108" s="162"/>
      <c r="AU108" s="162"/>
      <c r="AV108" s="162"/>
      <c r="AW108" s="162"/>
      <c r="AX108" s="162"/>
      <c r="AY108" s="162"/>
      <c r="AZ108" s="162"/>
      <c r="BA108" s="162"/>
      <c r="BB108" s="162"/>
    </row>
    <row r="109" spans="1:54" ht="14.4" customHeight="1" x14ac:dyDescent="0.3">
      <c r="A109" s="14">
        <v>39</v>
      </c>
      <c r="B109" s="14" t="s">
        <v>160</v>
      </c>
      <c r="C109" s="15" t="s">
        <v>161</v>
      </c>
      <c r="D109" s="16">
        <v>18120</v>
      </c>
      <c r="E109" s="196">
        <v>21744</v>
      </c>
      <c r="AN109" s="162"/>
      <c r="AO109" s="162"/>
      <c r="AP109" s="162"/>
      <c r="AQ109" s="162"/>
      <c r="AR109" s="162"/>
      <c r="AS109" s="162"/>
      <c r="AT109" s="162"/>
      <c r="AU109" s="162"/>
      <c r="AV109" s="162"/>
      <c r="AW109" s="162"/>
      <c r="AX109" s="162"/>
      <c r="AY109" s="162"/>
      <c r="AZ109" s="162"/>
      <c r="BA109" s="162"/>
      <c r="BB109" s="162"/>
    </row>
    <row r="110" spans="1:54" ht="14.4" customHeight="1" x14ac:dyDescent="0.3">
      <c r="A110" s="14">
        <v>40</v>
      </c>
      <c r="B110" s="14" t="s">
        <v>162</v>
      </c>
      <c r="C110" s="15" t="s">
        <v>207</v>
      </c>
      <c r="D110" s="16">
        <v>25160</v>
      </c>
      <c r="E110" s="196">
        <v>30192</v>
      </c>
      <c r="AN110" s="162"/>
      <c r="AO110" s="162"/>
      <c r="AP110" s="162"/>
      <c r="AQ110" s="162"/>
      <c r="AR110" s="162"/>
      <c r="AS110" s="162"/>
      <c r="AT110" s="162"/>
      <c r="AU110" s="162"/>
      <c r="AV110" s="162"/>
      <c r="AW110" s="162"/>
      <c r="AX110" s="162"/>
      <c r="AY110" s="162"/>
      <c r="AZ110" s="162"/>
      <c r="BA110" s="162"/>
      <c r="BB110" s="162"/>
    </row>
    <row r="111" spans="1:54" ht="14.4" customHeight="1" x14ac:dyDescent="0.3">
      <c r="A111" s="17"/>
      <c r="B111" s="17"/>
      <c r="C111" s="17"/>
      <c r="D111" s="1"/>
      <c r="E111" s="1"/>
      <c r="AN111" s="162"/>
      <c r="AO111" s="162"/>
      <c r="AP111" s="162"/>
      <c r="AQ111" s="162"/>
      <c r="AR111" s="162"/>
      <c r="AS111" s="162"/>
      <c r="AT111" s="162"/>
      <c r="AU111" s="162"/>
      <c r="AV111" s="162"/>
      <c r="AW111" s="162"/>
      <c r="AX111" s="162"/>
      <c r="AY111" s="162"/>
      <c r="AZ111" s="162"/>
      <c r="BA111" s="162"/>
      <c r="BB111" s="162"/>
    </row>
    <row r="112" spans="1:54" ht="14.4" customHeight="1" x14ac:dyDescent="0.3">
      <c r="A112" s="1"/>
      <c r="B112" s="1"/>
      <c r="C112" s="1"/>
      <c r="D112" s="17" t="s">
        <v>54</v>
      </c>
      <c r="E112" s="17" t="s">
        <v>35</v>
      </c>
      <c r="AN112" s="162"/>
      <c r="AO112" s="162"/>
      <c r="AP112" s="162"/>
      <c r="AQ112" s="162"/>
      <c r="AR112" s="162"/>
      <c r="AS112" s="162"/>
      <c r="AT112" s="162"/>
      <c r="AU112" s="162"/>
      <c r="AV112" s="162"/>
      <c r="AW112" s="162"/>
      <c r="AX112" s="162"/>
      <c r="AY112" s="162"/>
      <c r="AZ112" s="162"/>
      <c r="BA112" s="162"/>
      <c r="BB112" s="162"/>
    </row>
    <row r="113" spans="1:54" ht="22.95" customHeight="1" x14ac:dyDescent="0.4">
      <c r="A113" s="36" t="s">
        <v>208</v>
      </c>
      <c r="B113" s="36"/>
      <c r="C113" s="36"/>
      <c r="D113" s="36"/>
      <c r="E113" s="36"/>
      <c r="F113" s="269" t="s">
        <v>37</v>
      </c>
      <c r="AN113" s="162"/>
      <c r="AO113" s="162"/>
      <c r="AP113" s="162"/>
      <c r="AQ113" s="162"/>
      <c r="AR113" s="162"/>
      <c r="AS113" s="162"/>
      <c r="AT113" s="162"/>
      <c r="AU113" s="162"/>
      <c r="AV113" s="162"/>
      <c r="AW113" s="162"/>
      <c r="AX113" s="162"/>
      <c r="AY113" s="162"/>
      <c r="AZ113" s="162"/>
      <c r="BA113" s="162"/>
      <c r="BB113" s="162"/>
    </row>
    <row r="114" spans="1:54" ht="14.4" customHeight="1" x14ac:dyDescent="0.3">
      <c r="A114" s="14">
        <v>41</v>
      </c>
      <c r="B114" s="14" t="s">
        <v>209</v>
      </c>
      <c r="C114" s="15" t="s">
        <v>210</v>
      </c>
      <c r="D114" s="16">
        <v>94020</v>
      </c>
      <c r="E114" s="196">
        <v>112824</v>
      </c>
      <c r="AN114" s="162"/>
      <c r="AO114" s="162"/>
      <c r="AP114" s="162"/>
      <c r="AQ114" s="162"/>
      <c r="AR114" s="162"/>
      <c r="AS114" s="162"/>
      <c r="AT114" s="162"/>
      <c r="AU114" s="162"/>
      <c r="AV114" s="162"/>
      <c r="AW114" s="162"/>
      <c r="AX114" s="162"/>
      <c r="AY114" s="162"/>
      <c r="AZ114" s="162"/>
      <c r="BA114" s="162"/>
      <c r="BB114" s="162"/>
    </row>
    <row r="115" spans="1:54" ht="14.4" customHeight="1" x14ac:dyDescent="0.3">
      <c r="A115" s="14">
        <v>42</v>
      </c>
      <c r="B115" s="14" t="s">
        <v>211</v>
      </c>
      <c r="C115" s="15" t="s">
        <v>212</v>
      </c>
      <c r="D115" s="16">
        <v>100980</v>
      </c>
      <c r="E115" s="196">
        <v>121176</v>
      </c>
      <c r="AN115" s="162"/>
      <c r="AO115" s="162"/>
      <c r="AP115" s="162"/>
      <c r="AQ115" s="162"/>
      <c r="AR115" s="162"/>
      <c r="AS115" s="162"/>
      <c r="AT115" s="162"/>
      <c r="AU115" s="162"/>
      <c r="AV115" s="162"/>
      <c r="AW115" s="162"/>
      <c r="AX115" s="162"/>
      <c r="AY115" s="162"/>
      <c r="AZ115" s="162"/>
      <c r="BA115" s="162"/>
      <c r="BB115" s="162"/>
    </row>
    <row r="116" spans="1:54" ht="14.4" customHeight="1" x14ac:dyDescent="0.3">
      <c r="A116" s="14">
        <v>43</v>
      </c>
      <c r="B116" s="14" t="s">
        <v>213</v>
      </c>
      <c r="C116" s="15" t="s">
        <v>214</v>
      </c>
      <c r="D116" s="16">
        <v>103940</v>
      </c>
      <c r="E116" s="196">
        <v>124728</v>
      </c>
      <c r="AN116" s="162"/>
      <c r="AO116" s="162"/>
      <c r="AP116" s="162"/>
      <c r="AQ116" s="162"/>
      <c r="AR116" s="162"/>
      <c r="AS116" s="162"/>
      <c r="AT116" s="162"/>
      <c r="AU116" s="162"/>
      <c r="AV116" s="162"/>
      <c r="AW116" s="162"/>
      <c r="AX116" s="162"/>
      <c r="AY116" s="162"/>
      <c r="AZ116" s="162"/>
      <c r="BA116" s="162"/>
      <c r="BB116" s="162"/>
    </row>
    <row r="117" spans="1:54" ht="14.4" customHeight="1" x14ac:dyDescent="0.3">
      <c r="A117" s="14">
        <v>44</v>
      </c>
      <c r="B117" s="14" t="s">
        <v>215</v>
      </c>
      <c r="C117" s="15" t="s">
        <v>216</v>
      </c>
      <c r="D117" s="16">
        <v>100210</v>
      </c>
      <c r="E117" s="196">
        <v>120252</v>
      </c>
      <c r="AN117" s="162"/>
      <c r="AO117" s="162"/>
      <c r="AP117" s="162"/>
      <c r="AQ117" s="162"/>
      <c r="AR117" s="162"/>
      <c r="AS117" s="162"/>
      <c r="AT117" s="162"/>
      <c r="AU117" s="162"/>
      <c r="AV117" s="162"/>
      <c r="AW117" s="162"/>
      <c r="AX117" s="162"/>
      <c r="AY117" s="162"/>
      <c r="AZ117" s="162"/>
      <c r="BA117" s="162"/>
      <c r="BB117" s="162"/>
    </row>
    <row r="118" spans="1:54" ht="14.4" customHeight="1" x14ac:dyDescent="0.3">
      <c r="A118" s="14">
        <v>45</v>
      </c>
      <c r="B118" s="14" t="s">
        <v>217</v>
      </c>
      <c r="C118" s="15" t="s">
        <v>218</v>
      </c>
      <c r="D118" s="16">
        <v>127770</v>
      </c>
      <c r="E118" s="196">
        <v>153324</v>
      </c>
      <c r="AN118" s="162"/>
      <c r="AO118" s="162"/>
      <c r="AP118" s="162"/>
      <c r="AQ118" s="162"/>
      <c r="AR118" s="162"/>
      <c r="AS118" s="162"/>
      <c r="AT118" s="162"/>
      <c r="AU118" s="162"/>
      <c r="AV118" s="162"/>
      <c r="AW118" s="162"/>
      <c r="AX118" s="162"/>
      <c r="AY118" s="162"/>
      <c r="AZ118" s="162"/>
      <c r="BA118" s="162"/>
      <c r="BB118" s="162"/>
    </row>
    <row r="119" spans="1:54" ht="14.4" customHeight="1" x14ac:dyDescent="0.3">
      <c r="A119" s="14">
        <v>46</v>
      </c>
      <c r="B119" s="14" t="s">
        <v>219</v>
      </c>
      <c r="C119" s="15" t="s">
        <v>220</v>
      </c>
      <c r="D119" s="16">
        <v>137690</v>
      </c>
      <c r="E119" s="196">
        <v>165228</v>
      </c>
      <c r="AN119" s="162"/>
      <c r="AO119" s="162"/>
      <c r="AP119" s="162"/>
      <c r="AQ119" s="162"/>
      <c r="AR119" s="162"/>
      <c r="AS119" s="162"/>
      <c r="AT119" s="162"/>
      <c r="AU119" s="162"/>
      <c r="AV119" s="162"/>
      <c r="AW119" s="162"/>
      <c r="AX119" s="162"/>
      <c r="AY119" s="162"/>
      <c r="AZ119" s="162"/>
      <c r="BA119" s="162"/>
      <c r="BB119" s="162"/>
    </row>
    <row r="120" spans="1:54" ht="14.4" customHeight="1" x14ac:dyDescent="0.3">
      <c r="A120" s="14">
        <v>47</v>
      </c>
      <c r="B120" s="14" t="s">
        <v>221</v>
      </c>
      <c r="C120" s="15" t="s">
        <v>222</v>
      </c>
      <c r="D120" s="16">
        <v>143870</v>
      </c>
      <c r="E120" s="196">
        <v>172644</v>
      </c>
      <c r="AN120" s="162"/>
      <c r="AO120" s="162"/>
      <c r="AP120" s="162"/>
      <c r="AQ120" s="162"/>
      <c r="AR120" s="162"/>
      <c r="AS120" s="162"/>
      <c r="AT120" s="162"/>
      <c r="AU120" s="162"/>
      <c r="AV120" s="162"/>
      <c r="AW120" s="162"/>
      <c r="AX120" s="162"/>
      <c r="AY120" s="162"/>
      <c r="AZ120" s="162"/>
      <c r="BA120" s="162"/>
      <c r="BB120" s="162"/>
    </row>
    <row r="121" spans="1:54" ht="14.4" customHeight="1" x14ac:dyDescent="0.3">
      <c r="A121" s="14">
        <v>48</v>
      </c>
      <c r="B121" s="14" t="s">
        <v>223</v>
      </c>
      <c r="C121" s="15" t="s">
        <v>224</v>
      </c>
      <c r="D121" s="16">
        <v>133950</v>
      </c>
      <c r="E121" s="196">
        <v>160740</v>
      </c>
      <c r="AN121" s="162"/>
      <c r="AO121" s="162"/>
      <c r="AP121" s="162"/>
      <c r="AQ121" s="162"/>
      <c r="AR121" s="162"/>
      <c r="AS121" s="162"/>
      <c r="AT121" s="162"/>
      <c r="AU121" s="162"/>
      <c r="AV121" s="162"/>
      <c r="AW121" s="162"/>
      <c r="AX121" s="162"/>
      <c r="AY121" s="162"/>
      <c r="AZ121" s="162"/>
      <c r="BA121" s="162"/>
      <c r="BB121" s="162"/>
    </row>
    <row r="122" spans="1:54" ht="14.4" customHeight="1" x14ac:dyDescent="0.3">
      <c r="A122" s="14">
        <v>49</v>
      </c>
      <c r="B122" s="14" t="s">
        <v>225</v>
      </c>
      <c r="C122" s="15" t="s">
        <v>226</v>
      </c>
      <c r="D122" s="16">
        <v>33750</v>
      </c>
      <c r="E122" s="196">
        <v>40500</v>
      </c>
      <c r="AN122" s="162"/>
      <c r="AO122" s="162"/>
      <c r="AP122" s="162"/>
      <c r="AQ122" s="162"/>
      <c r="AR122" s="162"/>
      <c r="AS122" s="162"/>
      <c r="AT122" s="162"/>
      <c r="AU122" s="162"/>
      <c r="AV122" s="162"/>
      <c r="AW122" s="162"/>
      <c r="AX122" s="162"/>
      <c r="AY122" s="162"/>
      <c r="AZ122" s="162"/>
      <c r="BA122" s="162"/>
      <c r="BB122" s="162"/>
    </row>
    <row r="123" spans="1:54" ht="14.4" customHeight="1" x14ac:dyDescent="0.3">
      <c r="A123" s="14">
        <v>50</v>
      </c>
      <c r="B123" s="14" t="s">
        <v>227</v>
      </c>
      <c r="C123" s="15" t="s">
        <v>228</v>
      </c>
      <c r="D123" s="16">
        <v>36710</v>
      </c>
      <c r="E123" s="196">
        <v>44052</v>
      </c>
      <c r="AN123" s="162"/>
      <c r="AO123" s="162"/>
      <c r="AP123" s="162"/>
      <c r="AQ123" s="162"/>
      <c r="AR123" s="162"/>
      <c r="AS123" s="162"/>
      <c r="AT123" s="162"/>
      <c r="AU123" s="162"/>
      <c r="AV123" s="162"/>
      <c r="AW123" s="162"/>
      <c r="AX123" s="162"/>
      <c r="AY123" s="162"/>
      <c r="AZ123" s="162"/>
      <c r="BA123" s="162"/>
      <c r="BB123" s="162"/>
    </row>
    <row r="124" spans="1:54" ht="14.4" customHeight="1" x14ac:dyDescent="0.3">
      <c r="A124" s="14">
        <v>51</v>
      </c>
      <c r="B124" s="14" t="s">
        <v>229</v>
      </c>
      <c r="C124" s="15" t="s">
        <v>230</v>
      </c>
      <c r="D124" s="16">
        <v>39800</v>
      </c>
      <c r="E124" s="196">
        <v>47760</v>
      </c>
      <c r="AN124" s="162"/>
      <c r="AO124" s="162"/>
      <c r="AP124" s="162"/>
      <c r="AQ124" s="162"/>
      <c r="AR124" s="162"/>
      <c r="AS124" s="162"/>
      <c r="AT124" s="162"/>
      <c r="AU124" s="162"/>
      <c r="AV124" s="162"/>
      <c r="AW124" s="162"/>
      <c r="AX124" s="162"/>
      <c r="AY124" s="162"/>
      <c r="AZ124" s="162"/>
      <c r="BA124" s="162"/>
      <c r="BB124" s="162"/>
    </row>
    <row r="125" spans="1:54" ht="14.4" customHeight="1" x14ac:dyDescent="0.3">
      <c r="A125" s="14">
        <v>52</v>
      </c>
      <c r="B125" s="14" t="s">
        <v>50</v>
      </c>
      <c r="C125" s="15" t="s">
        <v>175</v>
      </c>
      <c r="D125" s="16">
        <v>16500</v>
      </c>
      <c r="E125" s="196">
        <v>19800</v>
      </c>
      <c r="AN125" s="162"/>
      <c r="AO125" s="162"/>
      <c r="AP125" s="162"/>
      <c r="AQ125" s="162"/>
      <c r="AR125" s="162"/>
      <c r="AS125" s="162"/>
      <c r="AT125" s="162"/>
      <c r="AU125" s="162"/>
      <c r="AV125" s="162"/>
      <c r="AW125" s="162"/>
      <c r="AX125" s="162"/>
      <c r="AY125" s="162"/>
      <c r="AZ125" s="162"/>
      <c r="BA125" s="162"/>
      <c r="BB125" s="162"/>
    </row>
    <row r="126" spans="1:54" ht="14.4" customHeight="1" x14ac:dyDescent="0.3">
      <c r="A126" s="14">
        <v>53</v>
      </c>
      <c r="B126" s="14" t="s">
        <v>162</v>
      </c>
      <c r="C126" s="15" t="s">
        <v>207</v>
      </c>
      <c r="D126" s="16">
        <v>25160</v>
      </c>
      <c r="E126" s="196">
        <v>30192</v>
      </c>
      <c r="AN126" s="162"/>
      <c r="AO126" s="162"/>
      <c r="AP126" s="162"/>
      <c r="AQ126" s="162"/>
      <c r="AR126" s="162"/>
      <c r="AS126" s="162"/>
      <c r="AT126" s="162"/>
      <c r="AU126" s="162"/>
      <c r="AV126" s="162"/>
      <c r="AW126" s="162"/>
      <c r="AX126" s="162"/>
      <c r="AY126" s="162"/>
      <c r="AZ126" s="162"/>
      <c r="BA126" s="162"/>
      <c r="BB126" s="162"/>
    </row>
    <row r="127" spans="1:54" ht="14.4" customHeight="1" x14ac:dyDescent="0.3">
      <c r="A127" s="17"/>
      <c r="B127" s="17"/>
      <c r="C127" s="17"/>
      <c r="D127" s="1"/>
      <c r="E127" s="1"/>
      <c r="AN127" s="162"/>
      <c r="AO127" s="162"/>
      <c r="AP127" s="162"/>
      <c r="AQ127" s="162"/>
      <c r="AR127" s="162"/>
      <c r="AS127" s="162"/>
      <c r="AT127" s="162"/>
      <c r="AU127" s="162"/>
      <c r="AV127" s="162"/>
      <c r="AW127" s="162"/>
      <c r="AX127" s="162"/>
      <c r="AY127" s="162"/>
      <c r="AZ127" s="162"/>
      <c r="BA127" s="162"/>
      <c r="BB127" s="162"/>
    </row>
    <row r="128" spans="1:54" ht="21" customHeight="1" x14ac:dyDescent="0.4">
      <c r="A128" s="305" t="s">
        <v>231</v>
      </c>
      <c r="B128" s="305"/>
      <c r="C128" s="305"/>
      <c r="D128" s="305"/>
      <c r="E128" s="11"/>
      <c r="F128" s="269" t="s">
        <v>37</v>
      </c>
      <c r="AN128" s="162"/>
      <c r="AO128" s="162"/>
      <c r="AP128" s="162"/>
      <c r="AQ128" s="162"/>
      <c r="AR128" s="162"/>
      <c r="AS128" s="162"/>
      <c r="AT128" s="162"/>
      <c r="AU128" s="162"/>
      <c r="AV128" s="162"/>
      <c r="AW128" s="162"/>
      <c r="AX128" s="162"/>
      <c r="AY128" s="162"/>
      <c r="AZ128" s="162"/>
      <c r="BA128" s="162"/>
      <c r="BB128" s="162"/>
    </row>
    <row r="129" spans="1:54" ht="14.4" customHeight="1" x14ac:dyDescent="0.3">
      <c r="A129" s="14">
        <v>54</v>
      </c>
      <c r="B129" s="24" t="s">
        <v>232</v>
      </c>
      <c r="C129" s="25" t="s">
        <v>233</v>
      </c>
      <c r="D129" s="16">
        <v>147730</v>
      </c>
      <c r="E129" s="196">
        <v>177276</v>
      </c>
      <c r="AN129" s="162"/>
      <c r="AO129" s="162"/>
      <c r="AP129" s="162"/>
      <c r="AQ129" s="162"/>
      <c r="AR129" s="162"/>
      <c r="AS129" s="162"/>
      <c r="AT129" s="162"/>
      <c r="AU129" s="162"/>
      <c r="AV129" s="162"/>
      <c r="AW129" s="162"/>
      <c r="AX129" s="162"/>
      <c r="AY129" s="162"/>
      <c r="AZ129" s="162"/>
      <c r="BA129" s="162"/>
      <c r="BB129" s="162"/>
    </row>
    <row r="130" spans="1:54" ht="14.4" customHeight="1" x14ac:dyDescent="0.3">
      <c r="A130" s="26">
        <v>55</v>
      </c>
      <c r="B130" s="24" t="s">
        <v>234</v>
      </c>
      <c r="C130" s="25" t="s">
        <v>235</v>
      </c>
      <c r="D130" s="16">
        <v>155720</v>
      </c>
      <c r="E130" s="196">
        <v>186864</v>
      </c>
      <c r="AN130" s="162"/>
      <c r="AO130" s="162"/>
      <c r="AP130" s="162"/>
      <c r="AQ130" s="162"/>
      <c r="AR130" s="162"/>
      <c r="AS130" s="162"/>
      <c r="AT130" s="162"/>
      <c r="AU130" s="162"/>
      <c r="AV130" s="162"/>
      <c r="AW130" s="162"/>
      <c r="AX130" s="162"/>
      <c r="AY130" s="162"/>
      <c r="AZ130" s="162"/>
      <c r="BA130" s="162"/>
      <c r="BB130" s="162"/>
    </row>
    <row r="131" spans="1:54" ht="14.4" customHeight="1" x14ac:dyDescent="0.3">
      <c r="A131" s="20"/>
      <c r="B131" s="27"/>
      <c r="C131" s="21" t="s">
        <v>236</v>
      </c>
      <c r="D131" s="16"/>
      <c r="E131" s="28"/>
      <c r="AN131" s="162"/>
      <c r="AO131" s="162"/>
      <c r="AP131" s="162"/>
      <c r="AQ131" s="162"/>
      <c r="AR131" s="162"/>
      <c r="AS131" s="162"/>
      <c r="AT131" s="162"/>
      <c r="AU131" s="162"/>
      <c r="AV131" s="162"/>
      <c r="AW131" s="162"/>
      <c r="AX131" s="162"/>
      <c r="AY131" s="162"/>
      <c r="AZ131" s="162"/>
      <c r="BA131" s="162"/>
      <c r="BB131" s="162"/>
    </row>
    <row r="132" spans="1:54" ht="14.4" customHeight="1" x14ac:dyDescent="0.3">
      <c r="A132" s="14">
        <v>56</v>
      </c>
      <c r="B132" s="29" t="s">
        <v>237</v>
      </c>
      <c r="C132" s="15" t="s">
        <v>238</v>
      </c>
      <c r="D132" s="16">
        <v>155200</v>
      </c>
      <c r="E132" s="196">
        <v>186240</v>
      </c>
      <c r="AN132" s="162"/>
      <c r="AO132" s="162"/>
      <c r="AP132" s="162"/>
      <c r="AQ132" s="162"/>
      <c r="AR132" s="162"/>
      <c r="AS132" s="162"/>
      <c r="AT132" s="162"/>
      <c r="AU132" s="162"/>
      <c r="AV132" s="162"/>
      <c r="AW132" s="162"/>
      <c r="AX132" s="162"/>
      <c r="AY132" s="162"/>
      <c r="AZ132" s="162"/>
      <c r="BA132" s="162"/>
      <c r="BB132" s="162"/>
    </row>
    <row r="133" spans="1:54" ht="14.4" customHeight="1" x14ac:dyDescent="0.3">
      <c r="A133" s="26">
        <v>57</v>
      </c>
      <c r="B133" s="24" t="s">
        <v>239</v>
      </c>
      <c r="C133" s="25" t="s">
        <v>235</v>
      </c>
      <c r="D133" s="16">
        <v>163580</v>
      </c>
      <c r="E133" s="196">
        <v>196296</v>
      </c>
      <c r="AN133" s="162"/>
      <c r="AO133" s="162"/>
      <c r="AP133" s="162"/>
      <c r="AQ133" s="162"/>
      <c r="AR133" s="162"/>
      <c r="AS133" s="162"/>
      <c r="AT133" s="162"/>
      <c r="AU133" s="162"/>
      <c r="AV133" s="162"/>
      <c r="AW133" s="162"/>
      <c r="AX133" s="162"/>
      <c r="AY133" s="162"/>
      <c r="AZ133" s="162"/>
      <c r="BA133" s="162"/>
      <c r="BB133" s="162"/>
    </row>
    <row r="134" spans="1:54" ht="14.4" customHeight="1" x14ac:dyDescent="0.3">
      <c r="A134" s="20"/>
      <c r="B134" s="27"/>
      <c r="C134" s="21" t="s">
        <v>86</v>
      </c>
      <c r="D134" s="16"/>
      <c r="E134" s="30"/>
      <c r="AN134" s="162"/>
      <c r="AO134" s="162"/>
      <c r="AP134" s="162"/>
      <c r="AQ134" s="162"/>
      <c r="AR134" s="162"/>
      <c r="AS134" s="162"/>
      <c r="AT134" s="162"/>
      <c r="AU134" s="162"/>
      <c r="AV134" s="162"/>
      <c r="AW134" s="162"/>
      <c r="AX134" s="162"/>
      <c r="AY134" s="162"/>
      <c r="AZ134" s="162"/>
      <c r="BA134" s="162"/>
      <c r="BB134" s="162"/>
    </row>
    <row r="135" spans="1:54" ht="14.4" customHeight="1" x14ac:dyDescent="0.3">
      <c r="A135" s="14">
        <v>57</v>
      </c>
      <c r="B135" s="27" t="s">
        <v>240</v>
      </c>
      <c r="C135" s="21" t="s">
        <v>241</v>
      </c>
      <c r="D135" s="16">
        <v>42380</v>
      </c>
      <c r="E135" s="196">
        <v>50856</v>
      </c>
      <c r="AN135" s="162"/>
      <c r="AO135" s="162"/>
      <c r="AP135" s="162"/>
      <c r="AQ135" s="162"/>
      <c r="AR135" s="162"/>
      <c r="AS135" s="162"/>
      <c r="AT135" s="162"/>
      <c r="AU135" s="162"/>
      <c r="AV135" s="162"/>
      <c r="AW135" s="162"/>
      <c r="AX135" s="162"/>
      <c r="AY135" s="162"/>
      <c r="AZ135" s="162"/>
      <c r="BA135" s="162"/>
      <c r="BB135" s="162"/>
    </row>
    <row r="136" spans="1:54" ht="14.4" customHeight="1" x14ac:dyDescent="0.3">
      <c r="A136" s="14">
        <v>59</v>
      </c>
      <c r="B136" s="29" t="s">
        <v>242</v>
      </c>
      <c r="C136" s="15" t="s">
        <v>243</v>
      </c>
      <c r="D136" s="16">
        <v>45980</v>
      </c>
      <c r="E136" s="196">
        <v>55176</v>
      </c>
      <c r="AN136" s="162"/>
      <c r="AO136" s="162"/>
      <c r="AP136" s="162"/>
      <c r="AQ136" s="162"/>
      <c r="AR136" s="162"/>
      <c r="AS136" s="162"/>
      <c r="AT136" s="162"/>
      <c r="AU136" s="162"/>
      <c r="AV136" s="162"/>
      <c r="AW136" s="162"/>
      <c r="AX136" s="162"/>
      <c r="AY136" s="162"/>
      <c r="AZ136" s="162"/>
      <c r="BA136" s="162"/>
      <c r="BB136" s="162"/>
    </row>
    <row r="137" spans="1:54" ht="14.4" customHeight="1" x14ac:dyDescent="0.3">
      <c r="A137" s="14">
        <v>60</v>
      </c>
      <c r="B137" s="29" t="s">
        <v>92</v>
      </c>
      <c r="C137" s="15" t="s">
        <v>53</v>
      </c>
      <c r="D137" s="16">
        <v>39240</v>
      </c>
      <c r="E137" s="196">
        <v>47088</v>
      </c>
      <c r="AN137" s="162"/>
      <c r="AO137" s="162"/>
      <c r="AP137" s="162"/>
      <c r="AQ137" s="162"/>
      <c r="AR137" s="162"/>
      <c r="AS137" s="162"/>
      <c r="AT137" s="162"/>
      <c r="AU137" s="162"/>
      <c r="AV137" s="162"/>
      <c r="AW137" s="162"/>
      <c r="AX137" s="162"/>
      <c r="AY137" s="162"/>
      <c r="AZ137" s="162"/>
      <c r="BA137" s="162"/>
      <c r="BB137" s="162"/>
    </row>
    <row r="138" spans="1:54" ht="14.4" customHeight="1" x14ac:dyDescent="0.3">
      <c r="A138" s="1"/>
      <c r="B138" s="1"/>
      <c r="C138" s="1"/>
      <c r="D138" s="23"/>
      <c r="E138" s="23"/>
      <c r="AN138" s="162"/>
      <c r="AO138" s="162"/>
      <c r="AP138" s="162"/>
      <c r="AQ138" s="162"/>
      <c r="AR138" s="162"/>
      <c r="AS138" s="162"/>
      <c r="AT138" s="162"/>
      <c r="AU138" s="162"/>
      <c r="AV138" s="162"/>
      <c r="AW138" s="162"/>
      <c r="AX138" s="162"/>
      <c r="AY138" s="162"/>
      <c r="AZ138" s="162"/>
      <c r="BA138" s="162"/>
      <c r="BB138" s="162"/>
    </row>
    <row r="139" spans="1:54" ht="14.4" customHeight="1" x14ac:dyDescent="0.3">
      <c r="A139" s="36" t="s">
        <v>244</v>
      </c>
      <c r="B139" s="36"/>
      <c r="C139" s="36"/>
      <c r="D139" s="36"/>
      <c r="E139" s="36"/>
      <c r="AN139" s="162"/>
      <c r="AO139" s="162"/>
      <c r="AP139" s="162"/>
      <c r="AQ139" s="162"/>
      <c r="AR139" s="162"/>
      <c r="AS139" s="162"/>
      <c r="AT139" s="162"/>
      <c r="AU139" s="162"/>
      <c r="AV139" s="162"/>
      <c r="AW139" s="162"/>
      <c r="AX139" s="162"/>
      <c r="AY139" s="162"/>
      <c r="AZ139" s="162"/>
      <c r="BA139" s="162"/>
      <c r="BB139" s="162"/>
    </row>
    <row r="140" spans="1:54" ht="21" customHeight="1" x14ac:dyDescent="0.4">
      <c r="A140" s="36"/>
      <c r="B140" s="305" t="s">
        <v>245</v>
      </c>
      <c r="C140" s="305"/>
      <c r="D140" s="305"/>
      <c r="E140" s="305"/>
      <c r="F140" s="269" t="s">
        <v>37</v>
      </c>
      <c r="AN140" s="162"/>
      <c r="AO140" s="162"/>
      <c r="AP140" s="162"/>
      <c r="AQ140" s="162"/>
      <c r="AR140" s="162"/>
      <c r="AS140" s="162"/>
      <c r="AT140" s="162"/>
      <c r="AU140" s="162"/>
      <c r="AV140" s="162"/>
      <c r="AW140" s="162"/>
      <c r="AX140" s="162"/>
      <c r="AY140" s="162"/>
      <c r="AZ140" s="162"/>
      <c r="BA140" s="162"/>
      <c r="BB140" s="162"/>
    </row>
    <row r="141" spans="1:54" ht="14.4" customHeight="1" x14ac:dyDescent="0.3">
      <c r="A141" s="14">
        <v>61</v>
      </c>
      <c r="B141" s="14" t="s">
        <v>246</v>
      </c>
      <c r="C141" s="15" t="s">
        <v>247</v>
      </c>
      <c r="D141" s="16">
        <v>116440</v>
      </c>
      <c r="E141" s="196">
        <v>139728</v>
      </c>
      <c r="AN141" s="162"/>
      <c r="AO141" s="162"/>
      <c r="AP141" s="162"/>
      <c r="AQ141" s="162"/>
      <c r="AR141" s="162"/>
      <c r="AS141" s="162"/>
      <c r="AT141" s="162"/>
      <c r="AU141" s="162"/>
      <c r="AV141" s="162"/>
      <c r="AW141" s="162"/>
      <c r="AX141" s="162"/>
      <c r="AY141" s="162"/>
      <c r="AZ141" s="162"/>
      <c r="BA141" s="162"/>
      <c r="BB141" s="162"/>
    </row>
    <row r="142" spans="1:54" ht="14.4" customHeight="1" x14ac:dyDescent="0.3">
      <c r="A142" s="14">
        <v>62</v>
      </c>
      <c r="B142" s="14" t="s">
        <v>248</v>
      </c>
      <c r="C142" s="15" t="s">
        <v>249</v>
      </c>
      <c r="D142" s="16">
        <v>150570</v>
      </c>
      <c r="E142" s="196">
        <v>180684</v>
      </c>
      <c r="AN142" s="162"/>
      <c r="AO142" s="162"/>
      <c r="AP142" s="162"/>
      <c r="AQ142" s="162"/>
      <c r="AR142" s="162"/>
      <c r="AS142" s="162"/>
      <c r="AT142" s="162"/>
      <c r="AU142" s="162"/>
      <c r="AV142" s="162"/>
      <c r="AW142" s="162"/>
      <c r="AX142" s="162"/>
      <c r="AY142" s="162"/>
      <c r="AZ142" s="162"/>
      <c r="BA142" s="162"/>
      <c r="BB142" s="162"/>
    </row>
    <row r="143" spans="1:54" ht="14.4" customHeight="1" x14ac:dyDescent="0.3">
      <c r="A143" s="14">
        <v>63</v>
      </c>
      <c r="B143" s="14" t="s">
        <v>250</v>
      </c>
      <c r="C143" s="15" t="s">
        <v>251</v>
      </c>
      <c r="D143" s="16">
        <v>184700</v>
      </c>
      <c r="E143" s="196">
        <v>221640</v>
      </c>
      <c r="AN143" s="162"/>
      <c r="AO143" s="162"/>
      <c r="AP143" s="162"/>
      <c r="AQ143" s="162"/>
      <c r="AR143" s="162"/>
      <c r="AS143" s="162"/>
      <c r="AT143" s="162"/>
      <c r="AU143" s="162"/>
      <c r="AV143" s="162"/>
      <c r="AW143" s="162"/>
      <c r="AX143" s="162"/>
      <c r="AY143" s="162"/>
      <c r="AZ143" s="162"/>
      <c r="BA143" s="162"/>
      <c r="BB143" s="162"/>
    </row>
    <row r="144" spans="1:54" ht="14.4" customHeight="1" x14ac:dyDescent="0.3">
      <c r="A144" s="14">
        <v>64</v>
      </c>
      <c r="B144" s="14" t="s">
        <v>252</v>
      </c>
      <c r="C144" s="15" t="s">
        <v>253</v>
      </c>
      <c r="D144" s="16">
        <v>218700</v>
      </c>
      <c r="E144" s="196">
        <v>262440</v>
      </c>
      <c r="AN144" s="162"/>
      <c r="AO144" s="162"/>
      <c r="AP144" s="162"/>
      <c r="AQ144" s="162"/>
      <c r="AR144" s="162"/>
      <c r="AS144" s="162"/>
      <c r="AT144" s="162"/>
      <c r="AU144" s="162"/>
      <c r="AV144" s="162"/>
      <c r="AW144" s="162"/>
      <c r="AX144" s="162"/>
      <c r="AY144" s="162"/>
      <c r="AZ144" s="162"/>
      <c r="BA144" s="162"/>
      <c r="BB144" s="162"/>
    </row>
    <row r="145" spans="1:54" ht="14.4" customHeight="1" x14ac:dyDescent="0.3">
      <c r="A145" s="14">
        <v>65</v>
      </c>
      <c r="B145" s="14" t="s">
        <v>254</v>
      </c>
      <c r="C145" s="15" t="s">
        <v>255</v>
      </c>
      <c r="D145" s="16">
        <v>150570</v>
      </c>
      <c r="E145" s="196">
        <v>180684</v>
      </c>
      <c r="AN145" s="162"/>
      <c r="AO145" s="162"/>
      <c r="AP145" s="162"/>
      <c r="AQ145" s="162"/>
      <c r="AR145" s="162"/>
      <c r="AS145" s="162"/>
      <c r="AT145" s="162"/>
      <c r="AU145" s="162"/>
      <c r="AV145" s="162"/>
      <c r="AW145" s="162"/>
      <c r="AX145" s="162"/>
      <c r="AY145" s="162"/>
      <c r="AZ145" s="162"/>
      <c r="BA145" s="162"/>
      <c r="BB145" s="162"/>
    </row>
    <row r="146" spans="1:54" ht="14.4" customHeight="1" x14ac:dyDescent="0.3">
      <c r="A146" s="14">
        <v>66</v>
      </c>
      <c r="B146" s="14" t="s">
        <v>256</v>
      </c>
      <c r="C146" s="15" t="s">
        <v>257</v>
      </c>
      <c r="D146" s="16">
        <v>184700</v>
      </c>
      <c r="E146" s="196">
        <v>221640</v>
      </c>
      <c r="AN146" s="162"/>
      <c r="AO146" s="162"/>
      <c r="AP146" s="162"/>
      <c r="AQ146" s="162"/>
      <c r="AR146" s="162"/>
      <c r="AS146" s="162"/>
      <c r="AT146" s="162"/>
      <c r="AU146" s="162"/>
      <c r="AV146" s="162"/>
      <c r="AW146" s="162"/>
      <c r="AX146" s="162"/>
      <c r="AY146" s="162"/>
      <c r="AZ146" s="162"/>
      <c r="BA146" s="162"/>
      <c r="BB146" s="162"/>
    </row>
    <row r="147" spans="1:54" ht="14.4" customHeight="1" x14ac:dyDescent="0.3">
      <c r="A147" s="14">
        <v>67</v>
      </c>
      <c r="B147" s="14" t="s">
        <v>258</v>
      </c>
      <c r="C147" s="15" t="s">
        <v>259</v>
      </c>
      <c r="D147" s="16">
        <v>218700</v>
      </c>
      <c r="E147" s="196">
        <v>262440</v>
      </c>
      <c r="AN147" s="162"/>
      <c r="AO147" s="162"/>
      <c r="AP147" s="162"/>
      <c r="AQ147" s="162"/>
      <c r="AR147" s="162"/>
      <c r="AS147" s="162"/>
      <c r="AT147" s="162"/>
      <c r="AU147" s="162"/>
      <c r="AV147" s="162"/>
      <c r="AW147" s="162"/>
      <c r="AX147" s="162"/>
      <c r="AY147" s="162"/>
      <c r="AZ147" s="162"/>
      <c r="BA147" s="162"/>
      <c r="BB147" s="162"/>
    </row>
    <row r="148" spans="1:54" ht="14.4" customHeight="1" x14ac:dyDescent="0.3">
      <c r="A148" s="14">
        <v>68</v>
      </c>
      <c r="B148" s="14" t="s">
        <v>260</v>
      </c>
      <c r="C148" s="15" t="s">
        <v>261</v>
      </c>
      <c r="D148" s="16">
        <v>165250</v>
      </c>
      <c r="E148" s="196">
        <v>198300</v>
      </c>
      <c r="AN148" s="162"/>
      <c r="AO148" s="162"/>
      <c r="AP148" s="162"/>
      <c r="AQ148" s="162"/>
      <c r="AR148" s="162"/>
      <c r="AS148" s="162"/>
      <c r="AT148" s="162"/>
      <c r="AU148" s="162"/>
      <c r="AV148" s="162"/>
      <c r="AW148" s="162"/>
      <c r="AX148" s="162"/>
      <c r="AY148" s="162"/>
      <c r="AZ148" s="162"/>
      <c r="BA148" s="162"/>
      <c r="BB148" s="162"/>
    </row>
    <row r="149" spans="1:54" ht="14.4" customHeight="1" x14ac:dyDescent="0.3">
      <c r="A149" s="14">
        <v>69</v>
      </c>
      <c r="B149" s="14" t="s">
        <v>262</v>
      </c>
      <c r="C149" s="15" t="s">
        <v>263</v>
      </c>
      <c r="D149" s="16">
        <v>204280</v>
      </c>
      <c r="E149" s="196">
        <v>245136</v>
      </c>
      <c r="AN149" s="162"/>
      <c r="AO149" s="162"/>
      <c r="AP149" s="162"/>
      <c r="AQ149" s="162"/>
      <c r="AR149" s="162"/>
      <c r="AS149" s="162"/>
      <c r="AT149" s="162"/>
      <c r="AU149" s="162"/>
      <c r="AV149" s="162"/>
      <c r="AW149" s="162"/>
      <c r="AX149" s="162"/>
      <c r="AY149" s="162"/>
      <c r="AZ149" s="162"/>
      <c r="BA149" s="162"/>
      <c r="BB149" s="162"/>
    </row>
    <row r="150" spans="1:54" ht="14.4" customHeight="1" x14ac:dyDescent="0.3">
      <c r="A150" s="14">
        <v>70</v>
      </c>
      <c r="B150" s="14" t="s">
        <v>264</v>
      </c>
      <c r="C150" s="15" t="s">
        <v>265</v>
      </c>
      <c r="D150" s="16">
        <v>243300</v>
      </c>
      <c r="E150" s="196">
        <v>291960</v>
      </c>
      <c r="AN150" s="162"/>
      <c r="AO150" s="162"/>
      <c r="AP150" s="162"/>
      <c r="AQ150" s="162"/>
      <c r="AR150" s="162"/>
      <c r="AS150" s="162"/>
      <c r="AT150" s="162"/>
      <c r="AU150" s="162"/>
      <c r="AV150" s="162"/>
      <c r="AW150" s="162"/>
      <c r="AX150" s="162"/>
      <c r="AY150" s="162"/>
      <c r="AZ150" s="162"/>
      <c r="BA150" s="162"/>
      <c r="BB150" s="162"/>
    </row>
    <row r="151" spans="1:54" ht="14.4" customHeight="1" x14ac:dyDescent="0.3">
      <c r="A151" s="14">
        <v>71</v>
      </c>
      <c r="B151" s="14" t="s">
        <v>266</v>
      </c>
      <c r="C151" s="15" t="s">
        <v>261</v>
      </c>
      <c r="D151" s="16">
        <v>165250</v>
      </c>
      <c r="E151" s="196">
        <v>198300</v>
      </c>
      <c r="AN151" s="162"/>
      <c r="AO151" s="162"/>
      <c r="AP151" s="162"/>
      <c r="AQ151" s="162"/>
      <c r="AR151" s="162"/>
      <c r="AS151" s="162"/>
      <c r="AT151" s="162"/>
      <c r="AU151" s="162"/>
      <c r="AV151" s="162"/>
      <c r="AW151" s="162"/>
      <c r="AX151" s="162"/>
      <c r="AY151" s="162"/>
      <c r="AZ151" s="162"/>
      <c r="BA151" s="162"/>
      <c r="BB151" s="162"/>
    </row>
    <row r="152" spans="1:54" ht="14.4" customHeight="1" x14ac:dyDescent="0.3">
      <c r="A152" s="14">
        <v>72</v>
      </c>
      <c r="B152" s="14" t="s">
        <v>267</v>
      </c>
      <c r="C152" s="15" t="s">
        <v>263</v>
      </c>
      <c r="D152" s="16">
        <v>204280</v>
      </c>
      <c r="E152" s="196">
        <v>245136</v>
      </c>
      <c r="AN152" s="162"/>
      <c r="AO152" s="162"/>
      <c r="AP152" s="162"/>
      <c r="AQ152" s="162"/>
      <c r="AR152" s="162"/>
      <c r="AS152" s="162"/>
      <c r="AT152" s="162"/>
      <c r="AU152" s="162"/>
      <c r="AV152" s="162"/>
      <c r="AW152" s="162"/>
      <c r="AX152" s="162"/>
      <c r="AY152" s="162"/>
      <c r="AZ152" s="162"/>
      <c r="BA152" s="162"/>
      <c r="BB152" s="162"/>
    </row>
    <row r="153" spans="1:54" ht="14.4" customHeight="1" x14ac:dyDescent="0.3">
      <c r="A153" s="14">
        <v>73</v>
      </c>
      <c r="B153" s="14" t="s">
        <v>268</v>
      </c>
      <c r="C153" s="15" t="s">
        <v>265</v>
      </c>
      <c r="D153" s="16">
        <v>243300</v>
      </c>
      <c r="E153" s="196">
        <v>291960</v>
      </c>
      <c r="AN153" s="162"/>
      <c r="AO153" s="162"/>
      <c r="AP153" s="162"/>
      <c r="AQ153" s="162"/>
      <c r="AR153" s="162"/>
      <c r="AS153" s="162"/>
      <c r="AT153" s="162"/>
      <c r="AU153" s="162"/>
      <c r="AV153" s="162"/>
      <c r="AW153" s="162"/>
      <c r="AX153" s="162"/>
      <c r="AY153" s="162"/>
      <c r="AZ153" s="162"/>
      <c r="BA153" s="162"/>
      <c r="BB153" s="162"/>
    </row>
    <row r="154" spans="1:54" ht="14.4" customHeight="1" x14ac:dyDescent="0.3">
      <c r="A154" s="14">
        <v>74</v>
      </c>
      <c r="B154" s="14" t="s">
        <v>269</v>
      </c>
      <c r="C154" s="15" t="s">
        <v>270</v>
      </c>
      <c r="D154" s="16">
        <v>34130</v>
      </c>
      <c r="E154" s="196">
        <v>40956</v>
      </c>
      <c r="AN154" s="162"/>
      <c r="AO154" s="162"/>
      <c r="AP154" s="162"/>
      <c r="AQ154" s="162"/>
      <c r="AR154" s="162"/>
      <c r="AS154" s="162"/>
      <c r="AT154" s="162"/>
      <c r="AU154" s="162"/>
      <c r="AV154" s="162"/>
      <c r="AW154" s="162"/>
      <c r="AX154" s="162"/>
      <c r="AY154" s="162"/>
      <c r="AZ154" s="162"/>
      <c r="BA154" s="162"/>
      <c r="BB154" s="162"/>
    </row>
    <row r="155" spans="1:54" ht="14.4" customHeight="1" x14ac:dyDescent="0.3">
      <c r="A155" s="14">
        <v>75</v>
      </c>
      <c r="B155" s="14" t="s">
        <v>271</v>
      </c>
      <c r="C155" s="15" t="s">
        <v>272</v>
      </c>
      <c r="D155" s="16">
        <v>39030</v>
      </c>
      <c r="E155" s="196">
        <v>46836</v>
      </c>
      <c r="AN155" s="162"/>
      <c r="AO155" s="162"/>
      <c r="AP155" s="162"/>
      <c r="AQ155" s="162"/>
      <c r="AR155" s="162"/>
      <c r="AS155" s="162"/>
      <c r="AT155" s="162"/>
      <c r="AU155" s="162"/>
      <c r="AV155" s="162"/>
      <c r="AW155" s="162"/>
      <c r="AX155" s="162"/>
      <c r="AY155" s="162"/>
      <c r="AZ155" s="162"/>
      <c r="BA155" s="162"/>
      <c r="BB155" s="162"/>
    </row>
    <row r="156" spans="1:54" ht="14.4" customHeight="1" x14ac:dyDescent="0.3">
      <c r="A156" s="14">
        <v>76</v>
      </c>
      <c r="B156" s="14" t="s">
        <v>92</v>
      </c>
      <c r="C156" s="15" t="s">
        <v>273</v>
      </c>
      <c r="D156" s="16">
        <v>39240</v>
      </c>
      <c r="E156" s="196">
        <v>47088</v>
      </c>
      <c r="AN156" s="162"/>
      <c r="AO156" s="162"/>
      <c r="AP156" s="162"/>
      <c r="AQ156" s="162"/>
      <c r="AR156" s="162"/>
      <c r="AS156" s="162"/>
      <c r="AT156" s="162"/>
      <c r="AU156" s="162"/>
      <c r="AV156" s="162"/>
      <c r="AW156" s="162"/>
      <c r="AX156" s="162"/>
      <c r="AY156" s="162"/>
      <c r="AZ156" s="162"/>
      <c r="BA156" s="162"/>
      <c r="BB156" s="162"/>
    </row>
    <row r="157" spans="1:54" ht="14.4" customHeight="1" x14ac:dyDescent="0.3">
      <c r="A157" s="17"/>
      <c r="B157" s="17"/>
      <c r="C157" s="17"/>
      <c r="D157" s="18"/>
      <c r="E157" s="18"/>
      <c r="AN157" s="162"/>
      <c r="AO157" s="162"/>
      <c r="AP157" s="162"/>
      <c r="AQ157" s="162"/>
      <c r="AR157" s="162"/>
      <c r="AS157" s="162"/>
      <c r="AT157" s="162"/>
      <c r="AU157" s="162"/>
      <c r="AV157" s="162"/>
      <c r="AW157" s="162"/>
      <c r="AX157" s="162"/>
      <c r="AY157" s="162"/>
      <c r="AZ157" s="162"/>
      <c r="BA157" s="162"/>
      <c r="BB157" s="162"/>
    </row>
    <row r="158" spans="1:54" ht="14.4" customHeight="1" x14ac:dyDescent="0.3">
      <c r="A158" s="42"/>
      <c r="B158" s="1"/>
      <c r="C158" s="1"/>
      <c r="D158" s="23" t="s">
        <v>54</v>
      </c>
      <c r="E158" s="23" t="s">
        <v>35</v>
      </c>
      <c r="AN158" s="162"/>
      <c r="AO158" s="162"/>
      <c r="AP158" s="162"/>
      <c r="AQ158" s="162"/>
      <c r="AR158" s="162"/>
      <c r="AS158" s="162"/>
      <c r="AT158" s="162"/>
      <c r="AU158" s="162"/>
      <c r="AV158" s="162"/>
      <c r="AW158" s="162"/>
      <c r="AX158" s="162"/>
      <c r="AY158" s="162"/>
      <c r="AZ158" s="162"/>
      <c r="BA158" s="162"/>
      <c r="BB158" s="162"/>
    </row>
    <row r="159" spans="1:54" ht="14.4" customHeight="1" x14ac:dyDescent="0.3">
      <c r="A159" s="36" t="s">
        <v>274</v>
      </c>
      <c r="B159" s="36"/>
      <c r="C159" s="36"/>
      <c r="D159" s="36"/>
      <c r="E159" s="36"/>
      <c r="AN159" s="162"/>
      <c r="AO159" s="162"/>
      <c r="AP159" s="162"/>
      <c r="AQ159" s="162"/>
      <c r="AR159" s="162"/>
      <c r="AS159" s="162"/>
      <c r="AT159" s="162"/>
      <c r="AU159" s="162"/>
      <c r="AV159" s="162"/>
      <c r="AW159" s="162"/>
      <c r="AX159" s="162"/>
      <c r="AY159" s="162"/>
      <c r="AZ159" s="162"/>
      <c r="BA159" s="162"/>
      <c r="BB159" s="162"/>
    </row>
    <row r="160" spans="1:54" ht="24" customHeight="1" x14ac:dyDescent="0.4">
      <c r="A160" s="36"/>
      <c r="B160" s="36"/>
      <c r="C160" s="36"/>
      <c r="D160" s="36"/>
      <c r="E160" s="36"/>
      <c r="F160" s="269" t="s">
        <v>37</v>
      </c>
      <c r="AN160" s="162"/>
      <c r="AO160" s="162"/>
      <c r="AP160" s="162"/>
      <c r="AQ160" s="162"/>
      <c r="AR160" s="162"/>
      <c r="AS160" s="162"/>
      <c r="AT160" s="162"/>
      <c r="AU160" s="162"/>
      <c r="AV160" s="162"/>
      <c r="AW160" s="162"/>
      <c r="AX160" s="162"/>
      <c r="AY160" s="162"/>
      <c r="AZ160" s="162"/>
      <c r="BA160" s="162"/>
      <c r="BB160" s="162"/>
    </row>
    <row r="161" spans="1:54" ht="14.4" customHeight="1" x14ac:dyDescent="0.3">
      <c r="A161" s="14">
        <v>77</v>
      </c>
      <c r="B161" s="14" t="s">
        <v>275</v>
      </c>
      <c r="C161" s="15" t="s">
        <v>276</v>
      </c>
      <c r="D161" s="16">
        <v>192560</v>
      </c>
      <c r="E161" s="196">
        <v>231072</v>
      </c>
      <c r="AN161" s="162"/>
      <c r="AO161" s="162"/>
      <c r="AP161" s="162"/>
      <c r="AQ161" s="162"/>
      <c r="AR161" s="162"/>
      <c r="AS161" s="162"/>
      <c r="AT161" s="162"/>
      <c r="AU161" s="162"/>
      <c r="AV161" s="162"/>
      <c r="AW161" s="162"/>
      <c r="AX161" s="162"/>
      <c r="AY161" s="162"/>
      <c r="AZ161" s="162"/>
      <c r="BA161" s="162"/>
      <c r="BB161" s="162"/>
    </row>
    <row r="162" spans="1:54" ht="14.4" customHeight="1" x14ac:dyDescent="0.3">
      <c r="A162" s="14">
        <v>78</v>
      </c>
      <c r="B162" s="14" t="s">
        <v>277</v>
      </c>
      <c r="C162" s="15" t="s">
        <v>278</v>
      </c>
      <c r="D162" s="16">
        <v>226560</v>
      </c>
      <c r="E162" s="196">
        <v>271872</v>
      </c>
      <c r="AN162" s="162"/>
      <c r="AO162" s="162"/>
      <c r="AP162" s="162"/>
      <c r="AQ162" s="162"/>
      <c r="AR162" s="162"/>
      <c r="AS162" s="162"/>
      <c r="AT162" s="162"/>
      <c r="AU162" s="162"/>
      <c r="AV162" s="162"/>
      <c r="AW162" s="162"/>
      <c r="AX162" s="162"/>
      <c r="AY162" s="162"/>
      <c r="AZ162" s="162"/>
      <c r="BA162" s="162"/>
      <c r="BB162" s="162"/>
    </row>
    <row r="163" spans="1:54" ht="14.4" customHeight="1" x14ac:dyDescent="0.3">
      <c r="A163" s="14">
        <v>79</v>
      </c>
      <c r="B163" s="14" t="s">
        <v>279</v>
      </c>
      <c r="C163" s="15" t="s">
        <v>280</v>
      </c>
      <c r="D163" s="16">
        <v>260690</v>
      </c>
      <c r="E163" s="196">
        <v>312828</v>
      </c>
      <c r="AN163" s="162"/>
      <c r="AO163" s="162"/>
      <c r="AP163" s="162"/>
      <c r="AQ163" s="162"/>
      <c r="AR163" s="162"/>
      <c r="AS163" s="162"/>
      <c r="AT163" s="162"/>
      <c r="AU163" s="162"/>
      <c r="AV163" s="162"/>
      <c r="AW163" s="162"/>
      <c r="AX163" s="162"/>
      <c r="AY163" s="162"/>
      <c r="AZ163" s="162"/>
      <c r="BA163" s="162"/>
      <c r="BB163" s="162"/>
    </row>
    <row r="164" spans="1:54" ht="14.4" customHeight="1" x14ac:dyDescent="0.3">
      <c r="A164" s="14">
        <v>80</v>
      </c>
      <c r="B164" s="14" t="s">
        <v>281</v>
      </c>
      <c r="C164" s="15" t="s">
        <v>282</v>
      </c>
      <c r="D164" s="16">
        <v>294820</v>
      </c>
      <c r="E164" s="196">
        <v>353784</v>
      </c>
      <c r="AN164" s="162"/>
      <c r="AO164" s="162"/>
      <c r="AP164" s="162"/>
      <c r="AQ164" s="162"/>
      <c r="AR164" s="162"/>
      <c r="AS164" s="162"/>
      <c r="AT164" s="162"/>
      <c r="AU164" s="162"/>
      <c r="AV164" s="162"/>
      <c r="AW164" s="162"/>
      <c r="AX164" s="162"/>
      <c r="AY164" s="162"/>
      <c r="AZ164" s="162"/>
      <c r="BA164" s="162"/>
      <c r="BB164" s="162"/>
    </row>
    <row r="165" spans="1:54" ht="14.4" customHeight="1" x14ac:dyDescent="0.3">
      <c r="A165" s="14">
        <v>81</v>
      </c>
      <c r="B165" s="14" t="s">
        <v>283</v>
      </c>
      <c r="C165" s="15" t="s">
        <v>284</v>
      </c>
      <c r="D165" s="16">
        <v>328960</v>
      </c>
      <c r="E165" s="196">
        <v>394752</v>
      </c>
      <c r="AN165" s="162"/>
      <c r="AO165" s="162"/>
      <c r="AP165" s="162"/>
      <c r="AQ165" s="162"/>
      <c r="AR165" s="162"/>
      <c r="AS165" s="162"/>
      <c r="AT165" s="162"/>
      <c r="AU165" s="162"/>
      <c r="AV165" s="162"/>
      <c r="AW165" s="162"/>
      <c r="AX165" s="162"/>
      <c r="AY165" s="162"/>
      <c r="AZ165" s="162"/>
      <c r="BA165" s="162"/>
      <c r="BB165" s="162"/>
    </row>
    <row r="166" spans="1:54" ht="14.4" customHeight="1" x14ac:dyDescent="0.3">
      <c r="A166" s="14">
        <v>82</v>
      </c>
      <c r="B166" s="14" t="s">
        <v>285</v>
      </c>
      <c r="C166" s="15" t="s">
        <v>286</v>
      </c>
      <c r="D166" s="16">
        <v>363470</v>
      </c>
      <c r="E166" s="196">
        <v>436164</v>
      </c>
      <c r="AN166" s="162"/>
      <c r="AO166" s="162"/>
      <c r="AP166" s="162"/>
      <c r="AQ166" s="162"/>
      <c r="AR166" s="162"/>
      <c r="AS166" s="162"/>
      <c r="AT166" s="162"/>
      <c r="AU166" s="162"/>
      <c r="AV166" s="162"/>
      <c r="AW166" s="162"/>
      <c r="AX166" s="162"/>
      <c r="AY166" s="162"/>
      <c r="AZ166" s="162"/>
      <c r="BA166" s="162"/>
      <c r="BB166" s="162"/>
    </row>
    <row r="167" spans="1:54" ht="14.4" customHeight="1" x14ac:dyDescent="0.3">
      <c r="A167" s="14">
        <v>83</v>
      </c>
      <c r="B167" s="14" t="s">
        <v>287</v>
      </c>
      <c r="C167" s="15" t="s">
        <v>288</v>
      </c>
      <c r="D167" s="16">
        <v>402370</v>
      </c>
      <c r="E167" s="196">
        <v>482844</v>
      </c>
      <c r="AN167" s="162"/>
      <c r="AO167" s="162"/>
      <c r="AP167" s="162"/>
      <c r="AQ167" s="162"/>
      <c r="AR167" s="162"/>
      <c r="AS167" s="162"/>
      <c r="AT167" s="162"/>
      <c r="AU167" s="162"/>
      <c r="AV167" s="162"/>
      <c r="AW167" s="162"/>
      <c r="AX167" s="162"/>
      <c r="AY167" s="162"/>
      <c r="AZ167" s="162"/>
      <c r="BA167" s="162"/>
      <c r="BB167" s="162"/>
    </row>
    <row r="168" spans="1:54" ht="14.4" customHeight="1" x14ac:dyDescent="0.3">
      <c r="A168" s="14">
        <v>84</v>
      </c>
      <c r="B168" s="14" t="s">
        <v>271</v>
      </c>
      <c r="C168" s="15" t="s">
        <v>272</v>
      </c>
      <c r="D168" s="16">
        <v>39030</v>
      </c>
      <c r="E168" s="196">
        <v>46836</v>
      </c>
      <c r="AN168" s="162"/>
      <c r="AO168" s="162"/>
      <c r="AP168" s="162"/>
      <c r="AQ168" s="162"/>
      <c r="AR168" s="162"/>
      <c r="AS168" s="162"/>
      <c r="AT168" s="162"/>
      <c r="AU168" s="162"/>
      <c r="AV168" s="162"/>
      <c r="AW168" s="162"/>
      <c r="AX168" s="162"/>
      <c r="AY168" s="162"/>
      <c r="AZ168" s="162"/>
      <c r="BA168" s="162"/>
      <c r="BB168" s="162"/>
    </row>
    <row r="169" spans="1:54" ht="14.4" customHeight="1" x14ac:dyDescent="0.3">
      <c r="A169" s="14">
        <v>85</v>
      </c>
      <c r="B169" s="14" t="s">
        <v>269</v>
      </c>
      <c r="C169" s="15" t="s">
        <v>289</v>
      </c>
      <c r="D169" s="16">
        <v>34130</v>
      </c>
      <c r="E169" s="196">
        <v>40956</v>
      </c>
      <c r="AN169" s="162"/>
      <c r="AO169" s="162"/>
      <c r="AP169" s="162"/>
      <c r="AQ169" s="162"/>
      <c r="AR169" s="162"/>
      <c r="AS169" s="162"/>
      <c r="AT169" s="162"/>
      <c r="AU169" s="162"/>
      <c r="AV169" s="162"/>
      <c r="AW169" s="162"/>
      <c r="AX169" s="162"/>
      <c r="AY169" s="162"/>
      <c r="AZ169" s="162"/>
      <c r="BA169" s="162"/>
      <c r="BB169" s="162"/>
    </row>
    <row r="170" spans="1:54" ht="14.4" customHeight="1" x14ac:dyDescent="0.3">
      <c r="A170" s="14">
        <v>86</v>
      </c>
      <c r="B170" s="14" t="s">
        <v>290</v>
      </c>
      <c r="C170" s="15" t="s">
        <v>273</v>
      </c>
      <c r="D170" s="16">
        <v>39240</v>
      </c>
      <c r="E170" s="196">
        <v>47088</v>
      </c>
      <c r="AN170" s="162"/>
      <c r="AO170" s="162"/>
      <c r="AP170" s="162"/>
      <c r="AQ170" s="162"/>
      <c r="AR170" s="162"/>
      <c r="AS170" s="162"/>
      <c r="AT170" s="162"/>
      <c r="AU170" s="162"/>
      <c r="AV170" s="162"/>
      <c r="AW170" s="162"/>
      <c r="AX170" s="162"/>
      <c r="AY170" s="162"/>
      <c r="AZ170" s="162"/>
      <c r="BA170" s="162"/>
      <c r="BB170" s="162"/>
    </row>
    <row r="171" spans="1:54" ht="14.4" customHeight="1" x14ac:dyDescent="0.3">
      <c r="A171" s="17"/>
      <c r="B171" s="17"/>
      <c r="C171" s="17"/>
      <c r="D171" s="18"/>
      <c r="E171" s="18"/>
      <c r="AN171" s="162"/>
      <c r="AO171" s="162"/>
      <c r="AP171" s="162"/>
      <c r="AQ171" s="162"/>
      <c r="AR171" s="162"/>
      <c r="AS171" s="162"/>
      <c r="AT171" s="162"/>
      <c r="AU171" s="162"/>
      <c r="AV171" s="162"/>
      <c r="AW171" s="162"/>
      <c r="AX171" s="162"/>
      <c r="AY171" s="162"/>
      <c r="AZ171" s="162"/>
      <c r="BA171" s="162"/>
      <c r="BB171" s="162"/>
    </row>
    <row r="172" spans="1:54" ht="14.4" customHeight="1" x14ac:dyDescent="0.3">
      <c r="A172" s="33"/>
      <c r="B172" s="17"/>
      <c r="C172" s="17"/>
      <c r="D172" s="18"/>
      <c r="E172" s="18"/>
      <c r="AN172" s="162"/>
      <c r="AO172" s="162"/>
      <c r="AP172" s="162"/>
      <c r="AQ172" s="162"/>
      <c r="AR172" s="162"/>
      <c r="AS172" s="162"/>
      <c r="AT172" s="162"/>
      <c r="AU172" s="162"/>
      <c r="AV172" s="162"/>
      <c r="AW172" s="162"/>
      <c r="AX172" s="162"/>
      <c r="AY172" s="162"/>
      <c r="AZ172" s="162"/>
      <c r="BA172" s="162"/>
      <c r="BB172" s="162"/>
    </row>
    <row r="173" spans="1:54" ht="14.4" customHeight="1" x14ac:dyDescent="0.3">
      <c r="A173" s="11" t="s">
        <v>291</v>
      </c>
      <c r="B173" s="6" t="s">
        <v>292</v>
      </c>
      <c r="C173" s="12"/>
      <c r="D173" s="31" t="s">
        <v>54</v>
      </c>
      <c r="E173" s="31" t="s">
        <v>75</v>
      </c>
      <c r="AN173" s="162"/>
      <c r="AO173" s="162"/>
      <c r="AP173" s="162"/>
      <c r="AQ173" s="162"/>
      <c r="AR173" s="162"/>
      <c r="AS173" s="162"/>
      <c r="AT173" s="162"/>
      <c r="AU173" s="162"/>
      <c r="AV173" s="162"/>
      <c r="AW173" s="162"/>
      <c r="AX173" s="162"/>
      <c r="AY173" s="162"/>
      <c r="AZ173" s="162"/>
      <c r="BA173" s="162"/>
      <c r="BB173" s="162"/>
    </row>
    <row r="174" spans="1:54" ht="14.4" customHeight="1" x14ac:dyDescent="0.3">
      <c r="A174" s="13"/>
      <c r="B174" s="13"/>
      <c r="C174" s="13"/>
      <c r="D174" s="19"/>
      <c r="E174" s="19"/>
      <c r="AN174" s="162"/>
      <c r="AO174" s="162"/>
      <c r="AP174" s="162"/>
      <c r="AQ174" s="162"/>
      <c r="AR174" s="162"/>
      <c r="AS174" s="162"/>
      <c r="AT174" s="162"/>
      <c r="AU174" s="162"/>
      <c r="AV174" s="162"/>
      <c r="AW174" s="162"/>
      <c r="AX174" s="162"/>
      <c r="AY174" s="162"/>
      <c r="AZ174" s="162"/>
      <c r="BA174" s="162"/>
      <c r="BB174" s="162"/>
    </row>
    <row r="175" spans="1:54" ht="14.4" customHeight="1" x14ac:dyDescent="0.3">
      <c r="A175" s="36" t="s">
        <v>293</v>
      </c>
      <c r="B175" s="36"/>
      <c r="C175" s="36"/>
      <c r="D175" s="36"/>
      <c r="E175" s="36"/>
      <c r="AN175" s="162"/>
      <c r="AO175" s="162"/>
      <c r="AP175" s="162"/>
      <c r="AQ175" s="162"/>
      <c r="AR175" s="162"/>
      <c r="AS175" s="162"/>
      <c r="AT175" s="162"/>
      <c r="AU175" s="162"/>
      <c r="AV175" s="162"/>
      <c r="AW175" s="162"/>
      <c r="AX175" s="162"/>
      <c r="AY175" s="162"/>
      <c r="AZ175" s="162"/>
      <c r="BA175" s="162"/>
      <c r="BB175" s="162"/>
    </row>
    <row r="176" spans="1:54" ht="22.2" customHeight="1" x14ac:dyDescent="0.4">
      <c r="A176" s="36" t="s">
        <v>133</v>
      </c>
      <c r="B176" s="36"/>
      <c r="C176" s="36"/>
      <c r="D176" s="36"/>
      <c r="E176" s="36"/>
      <c r="F176" s="269" t="s">
        <v>37</v>
      </c>
      <c r="AN176" s="162"/>
      <c r="AO176" s="162"/>
      <c r="AP176" s="162"/>
      <c r="AQ176" s="162"/>
      <c r="AR176" s="162"/>
      <c r="AS176" s="162"/>
      <c r="AT176" s="162"/>
      <c r="AU176" s="162"/>
      <c r="AV176" s="162"/>
      <c r="AW176" s="162"/>
      <c r="AX176" s="162"/>
      <c r="AY176" s="162"/>
      <c r="AZ176" s="162"/>
      <c r="BA176" s="162"/>
      <c r="BB176" s="162"/>
    </row>
    <row r="177" spans="1:54" ht="14.4" customHeight="1" x14ac:dyDescent="0.3">
      <c r="A177" s="14">
        <v>1</v>
      </c>
      <c r="B177" s="14" t="s">
        <v>294</v>
      </c>
      <c r="C177" s="15" t="s">
        <v>295</v>
      </c>
      <c r="D177" s="16">
        <v>78210</v>
      </c>
      <c r="E177" s="196">
        <v>93852</v>
      </c>
      <c r="H177" s="207"/>
      <c r="I177" s="207"/>
      <c r="AN177" s="162"/>
      <c r="AO177" s="162"/>
      <c r="AP177" s="162"/>
      <c r="AQ177" s="162"/>
      <c r="AR177" s="162"/>
      <c r="AS177" s="162"/>
      <c r="AT177" s="162"/>
      <c r="AU177" s="162"/>
      <c r="AV177" s="162"/>
      <c r="AW177" s="162"/>
      <c r="AX177" s="162"/>
      <c r="AY177" s="162"/>
      <c r="AZ177" s="162"/>
      <c r="BA177" s="162"/>
      <c r="BB177" s="162"/>
    </row>
    <row r="178" spans="1:54" ht="14.4" customHeight="1" x14ac:dyDescent="0.3">
      <c r="A178" s="14">
        <v>2</v>
      </c>
      <c r="B178" s="14" t="s">
        <v>296</v>
      </c>
      <c r="C178" s="15" t="s">
        <v>297</v>
      </c>
      <c r="D178" s="16">
        <v>103420</v>
      </c>
      <c r="E178" s="196">
        <v>124104</v>
      </c>
      <c r="H178" s="207"/>
      <c r="I178" s="207"/>
      <c r="AN178" s="162"/>
      <c r="AO178" s="162"/>
      <c r="AP178" s="162"/>
      <c r="AQ178" s="162"/>
      <c r="AR178" s="162"/>
      <c r="AS178" s="162"/>
      <c r="AT178" s="162"/>
      <c r="AU178" s="162"/>
      <c r="AV178" s="162"/>
      <c r="AW178" s="162"/>
      <c r="AX178" s="162"/>
      <c r="AY178" s="162"/>
      <c r="AZ178" s="162"/>
      <c r="BA178" s="162"/>
      <c r="BB178" s="162"/>
    </row>
    <row r="179" spans="1:54" ht="14.4" customHeight="1" x14ac:dyDescent="0.3">
      <c r="A179" s="14">
        <v>3</v>
      </c>
      <c r="B179" s="14" t="s">
        <v>298</v>
      </c>
      <c r="C179" s="15" t="s">
        <v>299</v>
      </c>
      <c r="D179" s="16">
        <v>84300</v>
      </c>
      <c r="E179" s="196">
        <v>101160</v>
      </c>
      <c r="H179" s="207"/>
      <c r="I179" s="207"/>
      <c r="AN179" s="162"/>
      <c r="AO179" s="162"/>
      <c r="AP179" s="162"/>
      <c r="AQ179" s="162"/>
      <c r="AR179" s="162"/>
      <c r="AS179" s="162"/>
      <c r="AT179" s="162"/>
      <c r="AU179" s="162"/>
      <c r="AV179" s="162"/>
      <c r="AW179" s="162"/>
      <c r="AX179" s="162"/>
      <c r="AY179" s="162"/>
      <c r="AZ179" s="162"/>
      <c r="BA179" s="162"/>
      <c r="BB179" s="162"/>
    </row>
    <row r="180" spans="1:54" ht="14.4" customHeight="1" x14ac:dyDescent="0.3">
      <c r="A180" s="14">
        <v>4</v>
      </c>
      <c r="B180" s="14" t="s">
        <v>300</v>
      </c>
      <c r="C180" s="15" t="s">
        <v>301</v>
      </c>
      <c r="D180" s="16">
        <v>109520</v>
      </c>
      <c r="E180" s="196">
        <v>131424</v>
      </c>
      <c r="H180" s="207"/>
      <c r="I180" s="207"/>
      <c r="AN180" s="162"/>
      <c r="AO180" s="162"/>
      <c r="AP180" s="162"/>
      <c r="AQ180" s="162"/>
      <c r="AR180" s="162"/>
      <c r="AS180" s="162"/>
      <c r="AT180" s="162"/>
      <c r="AU180" s="162"/>
      <c r="AV180" s="162"/>
      <c r="AW180" s="162"/>
      <c r="AX180" s="162"/>
      <c r="AY180" s="162"/>
      <c r="AZ180" s="162"/>
      <c r="BA180" s="162"/>
      <c r="BB180" s="162"/>
    </row>
    <row r="181" spans="1:54" ht="14.4" customHeight="1" x14ac:dyDescent="0.3">
      <c r="A181" s="14">
        <v>5</v>
      </c>
      <c r="B181" s="14" t="s">
        <v>302</v>
      </c>
      <c r="C181" s="15" t="s">
        <v>303</v>
      </c>
      <c r="D181" s="16">
        <v>25080</v>
      </c>
      <c r="E181" s="196">
        <v>30096</v>
      </c>
      <c r="H181" s="207"/>
      <c r="I181" s="207"/>
      <c r="AN181" s="162"/>
      <c r="AO181" s="162"/>
      <c r="AP181" s="162"/>
      <c r="AQ181" s="162"/>
      <c r="AR181" s="162"/>
      <c r="AS181" s="162"/>
      <c r="AT181" s="162"/>
      <c r="AU181" s="162"/>
      <c r="AV181" s="162"/>
      <c r="AW181" s="162"/>
      <c r="AX181" s="162"/>
      <c r="AY181" s="162"/>
      <c r="AZ181" s="162"/>
      <c r="BA181" s="162"/>
      <c r="BB181" s="162"/>
    </row>
    <row r="182" spans="1:54" ht="14.4" customHeight="1" x14ac:dyDescent="0.3">
      <c r="A182" s="14">
        <v>6</v>
      </c>
      <c r="B182" s="14" t="s">
        <v>144</v>
      </c>
      <c r="C182" s="15" t="s">
        <v>145</v>
      </c>
      <c r="D182" s="16">
        <v>18560</v>
      </c>
      <c r="E182" s="196">
        <v>22272</v>
      </c>
      <c r="H182" s="207"/>
      <c r="I182" s="207"/>
      <c r="AN182" s="162"/>
      <c r="AO182" s="162"/>
      <c r="AP182" s="162"/>
      <c r="AQ182" s="162"/>
      <c r="AR182" s="162"/>
      <c r="AS182" s="162"/>
      <c r="AT182" s="162"/>
      <c r="AU182" s="162"/>
      <c r="AV182" s="162"/>
      <c r="AW182" s="162"/>
      <c r="AX182" s="162"/>
      <c r="AY182" s="162"/>
      <c r="AZ182" s="162"/>
      <c r="BA182" s="162"/>
      <c r="BB182" s="162"/>
    </row>
    <row r="183" spans="1:54" ht="14.4" customHeight="1" x14ac:dyDescent="0.3">
      <c r="A183" s="14">
        <v>7</v>
      </c>
      <c r="B183" s="14" t="s">
        <v>146</v>
      </c>
      <c r="C183" s="15" t="s">
        <v>304</v>
      </c>
      <c r="D183" s="16">
        <v>24370</v>
      </c>
      <c r="E183" s="196">
        <v>29244</v>
      </c>
      <c r="H183" s="207"/>
      <c r="I183" s="207"/>
      <c r="AN183" s="162"/>
      <c r="AO183" s="162"/>
      <c r="AP183" s="162"/>
      <c r="AQ183" s="162"/>
      <c r="AR183" s="162"/>
      <c r="AS183" s="162"/>
      <c r="AT183" s="162"/>
      <c r="AU183" s="162"/>
      <c r="AV183" s="162"/>
      <c r="AW183" s="162"/>
      <c r="AX183" s="162"/>
      <c r="AY183" s="162"/>
      <c r="AZ183" s="162"/>
      <c r="BA183" s="162"/>
      <c r="BB183" s="162"/>
    </row>
    <row r="184" spans="1:54" ht="14.4" customHeight="1" x14ac:dyDescent="0.3">
      <c r="A184" s="17"/>
      <c r="B184" s="17"/>
      <c r="C184" s="17"/>
      <c r="D184" s="18"/>
      <c r="E184" s="18"/>
      <c r="AN184" s="162"/>
      <c r="AO184" s="162"/>
      <c r="AP184" s="162"/>
      <c r="AQ184" s="162"/>
      <c r="AR184" s="162"/>
      <c r="AS184" s="162"/>
      <c r="AT184" s="162"/>
      <c r="AU184" s="162"/>
      <c r="AV184" s="162"/>
      <c r="AW184" s="162"/>
      <c r="AX184" s="162"/>
      <c r="AY184" s="162"/>
      <c r="AZ184" s="162"/>
      <c r="BA184" s="162"/>
      <c r="BB184" s="162"/>
    </row>
    <row r="185" spans="1:54" ht="14.4" customHeight="1" x14ac:dyDescent="0.3">
      <c r="A185" s="1"/>
      <c r="B185" s="1"/>
      <c r="C185" s="1"/>
      <c r="D185" s="23" t="s">
        <v>34</v>
      </c>
      <c r="E185" s="23" t="s">
        <v>75</v>
      </c>
      <c r="AN185" s="162"/>
      <c r="AO185" s="162"/>
      <c r="AP185" s="162"/>
      <c r="AQ185" s="162"/>
      <c r="AR185" s="162"/>
      <c r="AS185" s="162"/>
      <c r="AT185" s="162"/>
      <c r="AU185" s="162"/>
      <c r="AV185" s="162"/>
      <c r="AW185" s="162"/>
      <c r="AX185" s="162"/>
      <c r="AY185" s="162"/>
      <c r="AZ185" s="162"/>
      <c r="BA185" s="162"/>
      <c r="BB185" s="162"/>
    </row>
    <row r="186" spans="1:54" ht="25.2" customHeight="1" x14ac:dyDescent="0.4">
      <c r="A186" s="36" t="s">
        <v>305</v>
      </c>
      <c r="B186" s="36"/>
      <c r="C186" s="36"/>
      <c r="D186" s="36"/>
      <c r="E186" s="36"/>
      <c r="F186" s="269" t="s">
        <v>37</v>
      </c>
      <c r="AN186" s="162"/>
      <c r="AO186" s="162"/>
      <c r="AP186" s="162"/>
      <c r="AQ186" s="162"/>
      <c r="AR186" s="162"/>
      <c r="AS186" s="162"/>
      <c r="AT186" s="162"/>
      <c r="AU186" s="162"/>
      <c r="AV186" s="162"/>
      <c r="AW186" s="162"/>
      <c r="AX186" s="162"/>
      <c r="AY186" s="162"/>
      <c r="AZ186" s="162"/>
      <c r="BA186" s="162"/>
      <c r="BB186" s="162"/>
    </row>
    <row r="187" spans="1:54" ht="14.4" customHeight="1" x14ac:dyDescent="0.3">
      <c r="A187" s="14">
        <v>8</v>
      </c>
      <c r="B187" s="14" t="s">
        <v>306</v>
      </c>
      <c r="C187" s="15" t="s">
        <v>307</v>
      </c>
      <c r="D187" s="16">
        <v>76090</v>
      </c>
      <c r="E187" s="196">
        <v>91308</v>
      </c>
      <c r="H187" s="207"/>
      <c r="I187" s="207"/>
      <c r="AN187" s="162"/>
      <c r="AO187" s="162"/>
      <c r="AP187" s="162"/>
      <c r="AQ187" s="162"/>
      <c r="AR187" s="162"/>
      <c r="AS187" s="162"/>
      <c r="AT187" s="162"/>
      <c r="AU187" s="162"/>
      <c r="AV187" s="162"/>
      <c r="AW187" s="162"/>
      <c r="AX187" s="162"/>
      <c r="AY187" s="162"/>
      <c r="AZ187" s="162"/>
      <c r="BA187" s="162"/>
      <c r="BB187" s="162"/>
    </row>
    <row r="188" spans="1:54" ht="14.4" customHeight="1" x14ac:dyDescent="0.3">
      <c r="A188" s="14">
        <v>9</v>
      </c>
      <c r="B188" s="14" t="s">
        <v>308</v>
      </c>
      <c r="C188" s="15" t="s">
        <v>309</v>
      </c>
      <c r="D188" s="16">
        <v>100310</v>
      </c>
      <c r="E188" s="196">
        <v>120372</v>
      </c>
      <c r="H188" s="207"/>
      <c r="I188" s="207"/>
      <c r="AN188" s="162"/>
      <c r="AO188" s="162"/>
      <c r="AP188" s="162"/>
      <c r="AQ188" s="162"/>
      <c r="AR188" s="162"/>
      <c r="AS188" s="162"/>
      <c r="AT188" s="162"/>
      <c r="AU188" s="162"/>
      <c r="AV188" s="162"/>
      <c r="AW188" s="162"/>
      <c r="AX188" s="162"/>
      <c r="AY188" s="162"/>
      <c r="AZ188" s="162"/>
      <c r="BA188" s="162"/>
      <c r="BB188" s="162"/>
    </row>
    <row r="189" spans="1:54" ht="14.4" customHeight="1" x14ac:dyDescent="0.3">
      <c r="A189" s="14">
        <v>10</v>
      </c>
      <c r="B189" s="14" t="s">
        <v>310</v>
      </c>
      <c r="C189" s="15" t="s">
        <v>311</v>
      </c>
      <c r="D189" s="16">
        <v>102150</v>
      </c>
      <c r="E189" s="196">
        <v>122580</v>
      </c>
      <c r="H189" s="207"/>
      <c r="I189" s="207"/>
      <c r="AN189" s="162"/>
      <c r="AO189" s="162"/>
      <c r="AP189" s="162"/>
      <c r="AQ189" s="162"/>
      <c r="AR189" s="162"/>
      <c r="AS189" s="162"/>
      <c r="AT189" s="162"/>
      <c r="AU189" s="162"/>
      <c r="AV189" s="162"/>
      <c r="AW189" s="162"/>
      <c r="AX189" s="162"/>
      <c r="AY189" s="162"/>
      <c r="AZ189" s="162"/>
      <c r="BA189" s="162"/>
      <c r="BB189" s="162"/>
    </row>
    <row r="190" spans="1:54" ht="14.4" customHeight="1" x14ac:dyDescent="0.3">
      <c r="A190" s="14">
        <v>11</v>
      </c>
      <c r="B190" s="14" t="s">
        <v>312</v>
      </c>
      <c r="C190" s="15" t="s">
        <v>313</v>
      </c>
      <c r="D190" s="16">
        <v>107820</v>
      </c>
      <c r="E190" s="196">
        <v>129384</v>
      </c>
      <c r="H190" s="207"/>
      <c r="I190" s="207"/>
      <c r="AN190" s="162"/>
      <c r="AO190" s="162"/>
      <c r="AP190" s="162"/>
      <c r="AQ190" s="162"/>
      <c r="AR190" s="162"/>
      <c r="AS190" s="162"/>
      <c r="AT190" s="162"/>
      <c r="AU190" s="162"/>
      <c r="AV190" s="162"/>
      <c r="AW190" s="162"/>
      <c r="AX190" s="162"/>
      <c r="AY190" s="162"/>
      <c r="AZ190" s="162"/>
      <c r="BA190" s="162"/>
      <c r="BB190" s="162"/>
    </row>
    <row r="191" spans="1:54" ht="14.4" customHeight="1" x14ac:dyDescent="0.3">
      <c r="A191" s="14">
        <v>12</v>
      </c>
      <c r="B191" s="14" t="s">
        <v>314</v>
      </c>
      <c r="C191" s="15" t="s">
        <v>315</v>
      </c>
      <c r="D191" s="16">
        <v>24220</v>
      </c>
      <c r="E191" s="196">
        <v>29064</v>
      </c>
      <c r="H191" s="207"/>
      <c r="I191" s="207"/>
      <c r="AN191" s="162"/>
      <c r="AO191" s="162"/>
      <c r="AP191" s="162"/>
      <c r="AQ191" s="162"/>
      <c r="AR191" s="162"/>
      <c r="AS191" s="162"/>
      <c r="AT191" s="162"/>
      <c r="AU191" s="162"/>
      <c r="AV191" s="162"/>
      <c r="AW191" s="162"/>
      <c r="AX191" s="162"/>
      <c r="AY191" s="162"/>
      <c r="AZ191" s="162"/>
      <c r="BA191" s="162"/>
      <c r="BB191" s="162"/>
    </row>
    <row r="192" spans="1:54" ht="17.399999999999999" customHeight="1" x14ac:dyDescent="0.3">
      <c r="A192" s="14">
        <v>13</v>
      </c>
      <c r="B192" s="14" t="s">
        <v>50</v>
      </c>
      <c r="C192" s="15" t="s">
        <v>175</v>
      </c>
      <c r="D192" s="16">
        <v>17280</v>
      </c>
      <c r="E192" s="196">
        <v>20736</v>
      </c>
      <c r="H192" s="207"/>
      <c r="I192" s="207"/>
      <c r="AN192" s="162"/>
      <c r="AO192" s="162"/>
      <c r="AP192" s="162"/>
      <c r="AQ192" s="162"/>
      <c r="AR192" s="162"/>
      <c r="AS192" s="162"/>
      <c r="AT192" s="162"/>
      <c r="AU192" s="162"/>
      <c r="AV192" s="162"/>
      <c r="AW192" s="162"/>
      <c r="AX192" s="162"/>
      <c r="AY192" s="162"/>
      <c r="AZ192" s="162"/>
      <c r="BA192" s="162"/>
      <c r="BB192" s="162"/>
    </row>
    <row r="193" spans="1:54" ht="14.4" customHeight="1" x14ac:dyDescent="0.3">
      <c r="A193" s="14">
        <v>14</v>
      </c>
      <c r="B193" s="14" t="s">
        <v>160</v>
      </c>
      <c r="C193" s="15" t="s">
        <v>161</v>
      </c>
      <c r="D193" s="16">
        <v>18990</v>
      </c>
      <c r="E193" s="196">
        <v>22788</v>
      </c>
      <c r="H193" s="207"/>
      <c r="I193" s="207"/>
      <c r="AN193" s="162"/>
      <c r="AO193" s="162"/>
      <c r="AP193" s="162"/>
      <c r="AQ193" s="162"/>
      <c r="AR193" s="162"/>
      <c r="AS193" s="162"/>
      <c r="AT193" s="162"/>
      <c r="AU193" s="162"/>
      <c r="AV193" s="162"/>
      <c r="AW193" s="162"/>
      <c r="AX193" s="162"/>
      <c r="AY193" s="162"/>
      <c r="AZ193" s="162"/>
      <c r="BA193" s="162"/>
      <c r="BB193" s="162"/>
    </row>
    <row r="194" spans="1:54" ht="14.4" customHeight="1" x14ac:dyDescent="0.3">
      <c r="A194" s="14">
        <v>15</v>
      </c>
      <c r="B194" s="14" t="s">
        <v>162</v>
      </c>
      <c r="C194" s="15" t="s">
        <v>207</v>
      </c>
      <c r="D194" s="16">
        <v>26360</v>
      </c>
      <c r="E194" s="196">
        <v>31632</v>
      </c>
      <c r="H194" s="207"/>
      <c r="I194" s="207"/>
      <c r="AN194" s="162"/>
      <c r="AO194" s="162"/>
      <c r="AP194" s="162"/>
      <c r="AQ194" s="162"/>
      <c r="AR194" s="162"/>
      <c r="AS194" s="162"/>
      <c r="AT194" s="162"/>
      <c r="AU194" s="162"/>
      <c r="AV194" s="162"/>
      <c r="AW194" s="162"/>
      <c r="AX194" s="162"/>
      <c r="AY194" s="162"/>
      <c r="AZ194" s="162"/>
      <c r="BA194" s="162"/>
      <c r="BB194" s="162"/>
    </row>
    <row r="195" spans="1:54" ht="14.4" customHeight="1" x14ac:dyDescent="0.3">
      <c r="A195" s="17"/>
      <c r="B195" s="17"/>
      <c r="C195" s="17"/>
      <c r="D195" s="18"/>
      <c r="E195" s="18"/>
      <c r="AN195" s="162"/>
      <c r="AO195" s="162"/>
      <c r="AP195" s="162"/>
      <c r="AQ195" s="162"/>
      <c r="AR195" s="162"/>
      <c r="AS195" s="162"/>
      <c r="AT195" s="162"/>
      <c r="AU195" s="162"/>
      <c r="AV195" s="162"/>
      <c r="AW195" s="162"/>
      <c r="AX195" s="162"/>
      <c r="AY195" s="162"/>
      <c r="AZ195" s="162"/>
      <c r="BA195" s="162"/>
      <c r="BB195" s="162"/>
    </row>
    <row r="196" spans="1:54" ht="14.4" customHeight="1" x14ac:dyDescent="0.3">
      <c r="A196" s="17"/>
      <c r="B196" s="1"/>
      <c r="C196" s="1"/>
      <c r="D196" s="298" t="s">
        <v>34</v>
      </c>
      <c r="E196" s="298" t="s">
        <v>75</v>
      </c>
      <c r="AN196" s="162"/>
      <c r="AO196" s="162"/>
      <c r="AP196" s="162"/>
      <c r="AQ196" s="162"/>
      <c r="AR196" s="162"/>
      <c r="AS196" s="162"/>
      <c r="AT196" s="162"/>
      <c r="AU196" s="162"/>
      <c r="AV196" s="162"/>
      <c r="AW196" s="162"/>
      <c r="AX196" s="162"/>
      <c r="AY196" s="162"/>
      <c r="AZ196" s="162"/>
      <c r="BA196" s="162"/>
      <c r="BB196" s="162"/>
    </row>
    <row r="197" spans="1:54" ht="22.2" customHeight="1" x14ac:dyDescent="0.4">
      <c r="A197" s="36" t="s">
        <v>2200</v>
      </c>
      <c r="B197" s="36"/>
      <c r="C197" s="36"/>
      <c r="D197" s="36"/>
      <c r="E197" s="36"/>
      <c r="F197" s="269" t="s">
        <v>37</v>
      </c>
      <c r="AN197" s="162"/>
      <c r="AO197" s="162"/>
      <c r="AP197" s="162"/>
      <c r="AQ197" s="162"/>
      <c r="AR197" s="162"/>
      <c r="AS197" s="162"/>
      <c r="AT197" s="162"/>
      <c r="AU197" s="162"/>
      <c r="AV197" s="162"/>
      <c r="AW197" s="162"/>
      <c r="AX197" s="162"/>
      <c r="AY197" s="162"/>
      <c r="AZ197" s="162"/>
      <c r="BA197" s="162"/>
      <c r="BB197" s="162"/>
    </row>
    <row r="198" spans="1:54" ht="14.4" customHeight="1" x14ac:dyDescent="0.3">
      <c r="A198" s="14">
        <v>16</v>
      </c>
      <c r="B198" s="14" t="s">
        <v>2190</v>
      </c>
      <c r="C198" s="15" t="s">
        <v>2195</v>
      </c>
      <c r="D198" s="299">
        <v>76080</v>
      </c>
      <c r="E198" s="300">
        <v>91296</v>
      </c>
      <c r="AN198" s="162"/>
      <c r="AO198" s="162"/>
      <c r="AP198" s="162"/>
      <c r="AQ198" s="162"/>
      <c r="AR198" s="162"/>
      <c r="AS198" s="162"/>
      <c r="AT198" s="162"/>
      <c r="AU198" s="162"/>
      <c r="AV198" s="162"/>
      <c r="AW198" s="162"/>
      <c r="AX198" s="162"/>
      <c r="AY198" s="162"/>
      <c r="AZ198" s="162"/>
      <c r="BA198" s="162"/>
      <c r="BB198" s="162"/>
    </row>
    <row r="199" spans="1:54" ht="14.4" customHeight="1" x14ac:dyDescent="0.3">
      <c r="A199" s="14">
        <v>17</v>
      </c>
      <c r="B199" s="14" t="s">
        <v>2191</v>
      </c>
      <c r="C199" s="15" t="s">
        <v>2196</v>
      </c>
      <c r="D199" s="299">
        <v>101040</v>
      </c>
      <c r="E199" s="300">
        <v>121248</v>
      </c>
      <c r="AN199" s="162"/>
      <c r="AO199" s="162"/>
      <c r="AP199" s="162"/>
      <c r="AQ199" s="162"/>
      <c r="AR199" s="162"/>
      <c r="AS199" s="162"/>
      <c r="AT199" s="162"/>
      <c r="AU199" s="162"/>
      <c r="AV199" s="162"/>
      <c r="AW199" s="162"/>
      <c r="AX199" s="162"/>
      <c r="AY199" s="162"/>
      <c r="AZ199" s="162"/>
      <c r="BA199" s="162"/>
      <c r="BB199" s="162"/>
    </row>
    <row r="200" spans="1:54" ht="14.4" customHeight="1" x14ac:dyDescent="0.3">
      <c r="A200" s="14">
        <v>18</v>
      </c>
      <c r="B200" s="14" t="s">
        <v>2192</v>
      </c>
      <c r="C200" s="15" t="s">
        <v>2197</v>
      </c>
      <c r="D200" s="299">
        <v>102900</v>
      </c>
      <c r="E200" s="300">
        <v>123480</v>
      </c>
      <c r="AN200" s="162"/>
      <c r="AO200" s="162"/>
      <c r="AP200" s="162"/>
      <c r="AQ200" s="162"/>
      <c r="AR200" s="162"/>
      <c r="AS200" s="162"/>
      <c r="AT200" s="162"/>
      <c r="AU200" s="162"/>
      <c r="AV200" s="162"/>
      <c r="AW200" s="162"/>
      <c r="AX200" s="162"/>
      <c r="AY200" s="162"/>
      <c r="AZ200" s="162"/>
      <c r="BA200" s="162"/>
      <c r="BB200" s="162"/>
    </row>
    <row r="201" spans="1:54" ht="14.4" customHeight="1" x14ac:dyDescent="0.3">
      <c r="A201" s="14">
        <v>19</v>
      </c>
      <c r="B201" s="14" t="s">
        <v>2193</v>
      </c>
      <c r="C201" s="15" t="s">
        <v>2198</v>
      </c>
      <c r="D201" s="299">
        <v>108560</v>
      </c>
      <c r="E201" s="300">
        <v>130272</v>
      </c>
      <c r="AN201" s="162"/>
      <c r="AO201" s="162"/>
      <c r="AP201" s="162"/>
      <c r="AQ201" s="162"/>
      <c r="AR201" s="162"/>
      <c r="AS201" s="162"/>
      <c r="AT201" s="162"/>
      <c r="AU201" s="162"/>
      <c r="AV201" s="162"/>
      <c r="AW201" s="162"/>
      <c r="AX201" s="162"/>
      <c r="AY201" s="162"/>
      <c r="AZ201" s="162"/>
      <c r="BA201" s="162"/>
      <c r="BB201" s="162"/>
    </row>
    <row r="202" spans="1:54" ht="14.4" customHeight="1" x14ac:dyDescent="0.3">
      <c r="A202" s="14">
        <v>20</v>
      </c>
      <c r="B202" s="14" t="s">
        <v>2194</v>
      </c>
      <c r="C202" s="15" t="s">
        <v>2199</v>
      </c>
      <c r="D202" s="299">
        <v>25100</v>
      </c>
      <c r="E202" s="300">
        <v>30120</v>
      </c>
      <c r="AN202" s="162"/>
      <c r="AO202" s="162"/>
      <c r="AP202" s="162"/>
      <c r="AQ202" s="162"/>
      <c r="AR202" s="162"/>
      <c r="AS202" s="162"/>
      <c r="AT202" s="162"/>
      <c r="AU202" s="162"/>
      <c r="AV202" s="162"/>
      <c r="AW202" s="162"/>
      <c r="AX202" s="162"/>
      <c r="AY202" s="162"/>
      <c r="AZ202" s="162"/>
      <c r="BA202" s="162"/>
      <c r="BB202" s="162"/>
    </row>
    <row r="203" spans="1:54" ht="14.4" customHeight="1" x14ac:dyDescent="0.3">
      <c r="A203" s="14">
        <v>21</v>
      </c>
      <c r="B203" s="14" t="s">
        <v>50</v>
      </c>
      <c r="C203" s="15" t="s">
        <v>175</v>
      </c>
      <c r="D203" s="16">
        <v>17280</v>
      </c>
      <c r="E203" s="300">
        <v>19800</v>
      </c>
      <c r="AN203" s="162"/>
      <c r="AO203" s="162"/>
      <c r="AP203" s="162"/>
      <c r="AQ203" s="162"/>
      <c r="AR203" s="162"/>
      <c r="AS203" s="162"/>
      <c r="AT203" s="162"/>
      <c r="AU203" s="162"/>
      <c r="AV203" s="162"/>
      <c r="AW203" s="162"/>
      <c r="AX203" s="162"/>
      <c r="AY203" s="162"/>
      <c r="AZ203" s="162"/>
      <c r="BA203" s="162"/>
      <c r="BB203" s="162"/>
    </row>
    <row r="204" spans="1:54" ht="14.4" customHeight="1" x14ac:dyDescent="0.3">
      <c r="A204" s="14">
        <v>22</v>
      </c>
      <c r="B204" s="14" t="s">
        <v>160</v>
      </c>
      <c r="C204" s="15" t="s">
        <v>161</v>
      </c>
      <c r="D204" s="16">
        <v>18990</v>
      </c>
      <c r="E204" s="300">
        <v>21744</v>
      </c>
      <c r="AN204" s="162"/>
      <c r="AO204" s="162"/>
      <c r="AP204" s="162"/>
      <c r="AQ204" s="162"/>
      <c r="AR204" s="162"/>
      <c r="AS204" s="162"/>
      <c r="AT204" s="162"/>
      <c r="AU204" s="162"/>
      <c r="AV204" s="162"/>
      <c r="AW204" s="162"/>
      <c r="AX204" s="162"/>
      <c r="AY204" s="162"/>
      <c r="AZ204" s="162"/>
      <c r="BA204" s="162"/>
      <c r="BB204" s="162"/>
    </row>
    <row r="205" spans="1:54" ht="14.4" customHeight="1" x14ac:dyDescent="0.3">
      <c r="A205" s="14">
        <v>23</v>
      </c>
      <c r="B205" s="14" t="s">
        <v>162</v>
      </c>
      <c r="C205" s="15" t="s">
        <v>163</v>
      </c>
      <c r="D205" s="16">
        <v>26360</v>
      </c>
      <c r="E205" s="300">
        <v>30192</v>
      </c>
      <c r="AN205" s="162"/>
      <c r="AO205" s="162"/>
      <c r="AP205" s="162"/>
      <c r="AQ205" s="162"/>
      <c r="AR205" s="162"/>
      <c r="AS205" s="162"/>
      <c r="AT205" s="162"/>
      <c r="AU205" s="162"/>
      <c r="AV205" s="162"/>
      <c r="AW205" s="162"/>
      <c r="AX205" s="162"/>
      <c r="AY205" s="162"/>
      <c r="AZ205" s="162"/>
      <c r="BA205" s="162"/>
      <c r="BB205" s="162"/>
    </row>
    <row r="206" spans="1:54" ht="14.4" customHeight="1" x14ac:dyDescent="0.3">
      <c r="AN206" s="162"/>
      <c r="AO206" s="162"/>
      <c r="AP206" s="162"/>
      <c r="AQ206" s="162"/>
      <c r="AR206" s="162"/>
      <c r="AS206" s="162"/>
      <c r="AT206" s="162"/>
      <c r="AU206" s="162"/>
      <c r="AV206" s="162"/>
      <c r="AW206" s="162"/>
      <c r="AX206" s="162"/>
      <c r="AY206" s="162"/>
      <c r="AZ206" s="162"/>
      <c r="BA206" s="162"/>
      <c r="BB206" s="162"/>
    </row>
    <row r="207" spans="1:54" ht="14.4" customHeight="1" x14ac:dyDescent="0.3">
      <c r="D207" s="298" t="s">
        <v>34</v>
      </c>
      <c r="E207" s="298" t="s">
        <v>75</v>
      </c>
      <c r="AN207" s="162"/>
      <c r="AO207" s="162"/>
      <c r="AP207" s="162"/>
      <c r="AQ207" s="162"/>
      <c r="AR207" s="162"/>
      <c r="AS207" s="162"/>
      <c r="AT207" s="162"/>
      <c r="AU207" s="162"/>
      <c r="AV207" s="162"/>
      <c r="AW207" s="162"/>
      <c r="AX207" s="162"/>
      <c r="AY207" s="162"/>
      <c r="AZ207" s="162"/>
      <c r="BA207" s="162"/>
      <c r="BB207" s="162"/>
    </row>
    <row r="208" spans="1:54" ht="20.399999999999999" customHeight="1" x14ac:dyDescent="0.4">
      <c r="A208" s="36" t="s">
        <v>316</v>
      </c>
      <c r="B208" s="36"/>
      <c r="C208" s="36"/>
      <c r="D208" s="36"/>
      <c r="E208" s="36"/>
      <c r="F208" s="269" t="s">
        <v>37</v>
      </c>
      <c r="H208" s="162"/>
      <c r="I208" s="162"/>
      <c r="J208" s="162"/>
      <c r="K208" s="162"/>
      <c r="L208" s="162"/>
      <c r="M208" s="162"/>
      <c r="N208" s="162"/>
      <c r="O208" s="162"/>
      <c r="P208" s="162"/>
      <c r="AN208" s="162"/>
      <c r="AO208" s="162"/>
      <c r="AP208" s="162"/>
      <c r="AQ208" s="162"/>
      <c r="AR208" s="162"/>
      <c r="AS208" s="162"/>
      <c r="AT208" s="162"/>
      <c r="AU208" s="162"/>
      <c r="AV208" s="162"/>
      <c r="AW208" s="162"/>
      <c r="AX208" s="162"/>
      <c r="AY208" s="162"/>
      <c r="AZ208" s="162"/>
      <c r="BA208" s="162"/>
      <c r="BB208" s="162"/>
    </row>
    <row r="209" spans="1:54" ht="14.4" customHeight="1" x14ac:dyDescent="0.3">
      <c r="A209" s="14">
        <v>24</v>
      </c>
      <c r="B209" s="14" t="s">
        <v>317</v>
      </c>
      <c r="C209" s="15" t="s">
        <v>318</v>
      </c>
      <c r="D209" s="16">
        <v>102290</v>
      </c>
      <c r="E209" s="196">
        <v>122748</v>
      </c>
      <c r="H209" s="162"/>
      <c r="I209" s="162"/>
      <c r="J209" s="162"/>
      <c r="K209" s="162"/>
      <c r="L209" s="162"/>
      <c r="M209" s="162"/>
      <c r="N209" s="162"/>
      <c r="O209" s="162"/>
      <c r="P209" s="162"/>
      <c r="AW209" s="162"/>
      <c r="AX209" s="162"/>
      <c r="AY209" s="162"/>
      <c r="AZ209" s="162"/>
      <c r="BA209" s="162"/>
      <c r="BB209" s="162"/>
    </row>
    <row r="210" spans="1:54" ht="14.4" customHeight="1" x14ac:dyDescent="0.3">
      <c r="A210" s="14">
        <v>25</v>
      </c>
      <c r="B210" s="14" t="s">
        <v>319</v>
      </c>
      <c r="C210" s="15" t="s">
        <v>320</v>
      </c>
      <c r="D210" s="16">
        <v>104140</v>
      </c>
      <c r="E210" s="196">
        <v>124968</v>
      </c>
      <c r="H210" s="162"/>
      <c r="I210" s="162"/>
      <c r="J210" s="162"/>
      <c r="K210" s="162"/>
      <c r="L210" s="162"/>
      <c r="M210" s="162"/>
      <c r="N210" s="162"/>
      <c r="O210" s="162"/>
      <c r="P210" s="162"/>
      <c r="AW210" s="162"/>
      <c r="AX210" s="162"/>
      <c r="AY210" s="162"/>
      <c r="AZ210" s="162"/>
      <c r="BA210" s="162"/>
      <c r="BB210" s="162"/>
    </row>
    <row r="211" spans="1:54" ht="14.4" customHeight="1" x14ac:dyDescent="0.3">
      <c r="A211" s="14">
        <v>26</v>
      </c>
      <c r="B211" s="14" t="s">
        <v>321</v>
      </c>
      <c r="C211" s="15" t="s">
        <v>322</v>
      </c>
      <c r="D211" s="16">
        <v>109800</v>
      </c>
      <c r="E211" s="196">
        <v>131760</v>
      </c>
      <c r="H211" s="162"/>
      <c r="I211" s="162"/>
      <c r="J211" s="162"/>
      <c r="K211" s="162"/>
      <c r="L211" s="162"/>
      <c r="M211" s="162"/>
      <c r="N211" s="162"/>
      <c r="O211" s="162"/>
      <c r="P211" s="162"/>
      <c r="AW211" s="162"/>
      <c r="AX211" s="162"/>
      <c r="AY211" s="162"/>
      <c r="AZ211" s="162"/>
      <c r="BA211" s="162"/>
      <c r="BB211" s="162"/>
    </row>
    <row r="212" spans="1:54" ht="14.4" customHeight="1" x14ac:dyDescent="0.3">
      <c r="A212" s="14">
        <v>27</v>
      </c>
      <c r="B212" s="14" t="s">
        <v>323</v>
      </c>
      <c r="C212" s="15" t="s">
        <v>324</v>
      </c>
      <c r="D212" s="16">
        <v>141680</v>
      </c>
      <c r="E212" s="196">
        <v>170016</v>
      </c>
      <c r="H212" s="162"/>
      <c r="I212" s="162"/>
      <c r="J212" s="162"/>
      <c r="K212" s="162"/>
      <c r="L212" s="162"/>
      <c r="M212" s="162"/>
      <c r="N212" s="162"/>
      <c r="O212" s="162"/>
      <c r="P212" s="162"/>
      <c r="AW212" s="162"/>
      <c r="AX212" s="162"/>
      <c r="AY212" s="162"/>
      <c r="AZ212" s="162"/>
      <c r="BA212" s="162"/>
      <c r="BB212" s="162"/>
    </row>
    <row r="213" spans="1:54" ht="14.4" customHeight="1" x14ac:dyDescent="0.3">
      <c r="A213" s="14">
        <v>28</v>
      </c>
      <c r="B213" s="14" t="s">
        <v>325</v>
      </c>
      <c r="C213" s="15" t="s">
        <v>326</v>
      </c>
      <c r="D213" s="16">
        <v>143520</v>
      </c>
      <c r="E213" s="196">
        <v>172224</v>
      </c>
      <c r="H213" s="162"/>
      <c r="I213" s="162"/>
      <c r="J213" s="162"/>
      <c r="K213" s="162"/>
      <c r="L213" s="162"/>
      <c r="M213" s="162"/>
      <c r="N213" s="162"/>
      <c r="O213" s="162"/>
      <c r="P213" s="162"/>
      <c r="AW213" s="162"/>
      <c r="AX213" s="162"/>
      <c r="AY213" s="162"/>
      <c r="AZ213" s="162"/>
      <c r="BA213" s="162"/>
      <c r="BB213" s="162"/>
    </row>
    <row r="214" spans="1:54" ht="14.4" customHeight="1" x14ac:dyDescent="0.3">
      <c r="A214" s="14">
        <v>29</v>
      </c>
      <c r="B214" s="14" t="s">
        <v>327</v>
      </c>
      <c r="C214" s="15" t="s">
        <v>328</v>
      </c>
      <c r="D214" s="16">
        <v>149190</v>
      </c>
      <c r="E214" s="196">
        <v>179028</v>
      </c>
      <c r="H214" s="162"/>
      <c r="I214" s="162"/>
      <c r="J214" s="162"/>
      <c r="K214" s="162"/>
      <c r="L214" s="162"/>
      <c r="M214" s="162"/>
      <c r="N214" s="162"/>
      <c r="O214" s="162"/>
      <c r="P214" s="162"/>
      <c r="AW214" s="162"/>
      <c r="AX214" s="162"/>
      <c r="AY214" s="162"/>
      <c r="AZ214" s="162"/>
      <c r="BA214" s="162"/>
      <c r="BB214" s="162"/>
    </row>
    <row r="215" spans="1:54" ht="14.4" customHeight="1" x14ac:dyDescent="0.3">
      <c r="A215" s="14">
        <v>30</v>
      </c>
      <c r="B215" s="14" t="s">
        <v>329</v>
      </c>
      <c r="C215" s="15" t="s">
        <v>330</v>
      </c>
      <c r="D215" s="16">
        <v>141680</v>
      </c>
      <c r="E215" s="196">
        <v>170016</v>
      </c>
      <c r="H215" s="162"/>
      <c r="I215" s="162"/>
      <c r="J215" s="162"/>
      <c r="K215" s="162"/>
      <c r="L215" s="162"/>
      <c r="M215" s="162"/>
      <c r="N215" s="162"/>
      <c r="O215" s="162"/>
      <c r="P215" s="162"/>
      <c r="AW215" s="162"/>
      <c r="AX215" s="162"/>
      <c r="AY215" s="162"/>
      <c r="AZ215" s="162"/>
      <c r="BA215" s="162"/>
      <c r="BB215" s="162"/>
    </row>
    <row r="216" spans="1:54" ht="14.4" customHeight="1" x14ac:dyDescent="0.3">
      <c r="A216" s="14">
        <v>31</v>
      </c>
      <c r="B216" s="14" t="s">
        <v>331</v>
      </c>
      <c r="C216" s="15" t="s">
        <v>332</v>
      </c>
      <c r="D216" s="16">
        <v>143520</v>
      </c>
      <c r="E216" s="196">
        <v>172224</v>
      </c>
      <c r="H216" s="162"/>
      <c r="I216" s="162"/>
      <c r="J216" s="162"/>
      <c r="K216" s="162"/>
      <c r="L216" s="162"/>
      <c r="M216" s="162"/>
      <c r="N216" s="162"/>
      <c r="O216" s="162"/>
      <c r="P216" s="162"/>
      <c r="AW216" s="162"/>
      <c r="AX216" s="162"/>
      <c r="AY216" s="162"/>
      <c r="AZ216" s="162"/>
      <c r="BA216" s="162"/>
      <c r="BB216" s="162"/>
    </row>
    <row r="217" spans="1:54" ht="24.6" customHeight="1" x14ac:dyDescent="0.3">
      <c r="A217" s="14">
        <v>32</v>
      </c>
      <c r="B217" s="14" t="s">
        <v>333</v>
      </c>
      <c r="C217" s="15" t="s">
        <v>334</v>
      </c>
      <c r="D217" s="16">
        <v>149190</v>
      </c>
      <c r="E217" s="196">
        <v>179028</v>
      </c>
      <c r="H217" s="162"/>
      <c r="I217" s="162"/>
      <c r="J217" s="162"/>
      <c r="K217" s="162"/>
      <c r="L217" s="162"/>
      <c r="M217" s="162"/>
      <c r="N217" s="162"/>
      <c r="O217" s="162"/>
      <c r="P217" s="162"/>
      <c r="AW217" s="162"/>
      <c r="AX217" s="162"/>
      <c r="AY217" s="162"/>
      <c r="AZ217" s="162"/>
      <c r="BA217" s="162"/>
      <c r="BB217" s="162"/>
    </row>
    <row r="218" spans="1:54" ht="14.4" customHeight="1" x14ac:dyDescent="0.3">
      <c r="A218" s="14">
        <v>33</v>
      </c>
      <c r="B218" s="14" t="s">
        <v>335</v>
      </c>
      <c r="C218" s="15" t="s">
        <v>336</v>
      </c>
      <c r="D218" s="16">
        <v>151170</v>
      </c>
      <c r="E218" s="196">
        <v>181404</v>
      </c>
      <c r="H218" s="162"/>
      <c r="I218" s="162"/>
      <c r="J218" s="162"/>
      <c r="K218" s="162"/>
      <c r="L218" s="162"/>
      <c r="M218" s="162"/>
      <c r="N218" s="162"/>
      <c r="O218" s="162"/>
      <c r="P218" s="162"/>
      <c r="AW218" s="162"/>
      <c r="AX218" s="162"/>
      <c r="AY218" s="162"/>
      <c r="AZ218" s="162"/>
      <c r="BA218" s="162"/>
      <c r="BB218" s="162"/>
    </row>
    <row r="219" spans="1:54" ht="14.4" customHeight="1" x14ac:dyDescent="0.3">
      <c r="A219" s="14">
        <v>34</v>
      </c>
      <c r="B219" s="14" t="s">
        <v>337</v>
      </c>
      <c r="C219" s="15" t="s">
        <v>338</v>
      </c>
      <c r="D219" s="16">
        <v>157270</v>
      </c>
      <c r="E219" s="196">
        <v>188724</v>
      </c>
      <c r="H219" s="162"/>
      <c r="I219" s="162"/>
      <c r="J219" s="162"/>
      <c r="K219" s="162"/>
      <c r="L219" s="162"/>
      <c r="M219" s="162"/>
      <c r="N219" s="162"/>
      <c r="O219" s="162"/>
      <c r="P219" s="162"/>
      <c r="AW219" s="162"/>
      <c r="AX219" s="162"/>
      <c r="AY219" s="162"/>
      <c r="AZ219" s="162"/>
      <c r="BA219" s="162"/>
      <c r="BB219" s="162"/>
    </row>
    <row r="220" spans="1:54" ht="14.4" customHeight="1" x14ac:dyDescent="0.3">
      <c r="A220" s="14">
        <v>35</v>
      </c>
      <c r="B220" s="14" t="s">
        <v>339</v>
      </c>
      <c r="C220" s="15" t="s">
        <v>340</v>
      </c>
      <c r="D220" s="16">
        <v>39390</v>
      </c>
      <c r="E220" s="196">
        <v>47268</v>
      </c>
      <c r="H220" s="162"/>
      <c r="I220" s="162"/>
      <c r="J220" s="162"/>
      <c r="K220" s="162"/>
      <c r="L220" s="162"/>
      <c r="M220" s="162"/>
      <c r="N220" s="162"/>
      <c r="O220" s="162"/>
      <c r="P220" s="162"/>
      <c r="AW220" s="162"/>
      <c r="AX220" s="162"/>
      <c r="AY220" s="162"/>
      <c r="AZ220" s="162"/>
      <c r="BA220" s="162"/>
      <c r="BB220" s="162"/>
    </row>
    <row r="221" spans="1:54" ht="14.4" customHeight="1" x14ac:dyDescent="0.3">
      <c r="A221" s="14">
        <v>36</v>
      </c>
      <c r="B221" s="14" t="s">
        <v>341</v>
      </c>
      <c r="C221" s="15" t="s">
        <v>342</v>
      </c>
      <c r="D221" s="16">
        <v>44210</v>
      </c>
      <c r="E221" s="196">
        <v>53052</v>
      </c>
      <c r="H221" s="162"/>
      <c r="I221" s="162"/>
      <c r="J221" s="162"/>
      <c r="K221" s="162"/>
      <c r="L221" s="162"/>
      <c r="M221" s="162"/>
      <c r="N221" s="162"/>
      <c r="O221" s="162"/>
      <c r="P221" s="162"/>
      <c r="AW221" s="162"/>
      <c r="AX221" s="162"/>
      <c r="AY221" s="162"/>
      <c r="AZ221" s="162"/>
      <c r="BA221" s="162"/>
      <c r="BB221" s="162"/>
    </row>
    <row r="222" spans="1:54" ht="14.4" customHeight="1" x14ac:dyDescent="0.3">
      <c r="A222" s="14">
        <v>37</v>
      </c>
      <c r="B222" s="14" t="s">
        <v>343</v>
      </c>
      <c r="C222" s="15" t="s">
        <v>344</v>
      </c>
      <c r="D222" s="16">
        <v>47180</v>
      </c>
      <c r="E222" s="196">
        <v>56616</v>
      </c>
      <c r="H222" s="162"/>
      <c r="I222" s="162"/>
      <c r="J222" s="162"/>
      <c r="K222" s="162"/>
      <c r="L222" s="162"/>
      <c r="M222" s="162"/>
      <c r="N222" s="162"/>
      <c r="O222" s="162"/>
      <c r="P222" s="162"/>
      <c r="AW222" s="162"/>
      <c r="AX222" s="162"/>
      <c r="AY222" s="162"/>
      <c r="AZ222" s="162"/>
      <c r="BA222" s="162"/>
      <c r="BB222" s="162"/>
    </row>
    <row r="223" spans="1:54" ht="14.4" customHeight="1" x14ac:dyDescent="0.3">
      <c r="A223" s="14">
        <v>38</v>
      </c>
      <c r="B223" s="14" t="s">
        <v>50</v>
      </c>
      <c r="C223" s="15" t="s">
        <v>345</v>
      </c>
      <c r="D223" s="16">
        <v>17280</v>
      </c>
      <c r="E223" s="196">
        <v>20736</v>
      </c>
      <c r="H223" s="162"/>
      <c r="I223" s="162"/>
      <c r="J223" s="162"/>
      <c r="K223" s="162"/>
      <c r="L223" s="162"/>
      <c r="M223" s="162"/>
      <c r="N223" s="162"/>
      <c r="O223" s="162"/>
      <c r="P223" s="162"/>
      <c r="AW223" s="162"/>
      <c r="AX223" s="162"/>
      <c r="AY223" s="162"/>
      <c r="AZ223" s="162"/>
      <c r="BA223" s="162"/>
      <c r="BB223" s="162"/>
    </row>
    <row r="224" spans="1:54" ht="14.4" customHeight="1" x14ac:dyDescent="0.3">
      <c r="A224" s="14">
        <v>39</v>
      </c>
      <c r="B224" s="14" t="s">
        <v>160</v>
      </c>
      <c r="C224" s="15" t="s">
        <v>161</v>
      </c>
      <c r="D224" s="16">
        <v>18990</v>
      </c>
      <c r="E224" s="196">
        <v>22788</v>
      </c>
      <c r="H224" s="162"/>
      <c r="I224" s="162"/>
      <c r="J224" s="162"/>
      <c r="K224" s="162"/>
      <c r="L224" s="162"/>
      <c r="M224" s="162"/>
      <c r="N224" s="162"/>
      <c r="O224" s="162"/>
      <c r="P224" s="162"/>
      <c r="AW224" s="162"/>
      <c r="AX224" s="162"/>
      <c r="AY224" s="162"/>
      <c r="AZ224" s="162"/>
      <c r="BA224" s="162"/>
      <c r="BB224" s="162"/>
    </row>
    <row r="225" spans="1:54" ht="14.4" customHeight="1" x14ac:dyDescent="0.3">
      <c r="A225" s="14">
        <v>40</v>
      </c>
      <c r="B225" s="14" t="s">
        <v>162</v>
      </c>
      <c r="C225" s="15" t="s">
        <v>207</v>
      </c>
      <c r="D225" s="16">
        <v>26360</v>
      </c>
      <c r="E225" s="196">
        <v>31632</v>
      </c>
      <c r="H225" s="162"/>
      <c r="I225" s="162"/>
      <c r="J225" s="162"/>
      <c r="K225" s="162"/>
      <c r="L225" s="162"/>
      <c r="M225" s="162"/>
      <c r="N225" s="162"/>
      <c r="O225" s="162"/>
      <c r="P225" s="162"/>
      <c r="AW225" s="162"/>
      <c r="AX225" s="162"/>
      <c r="AY225" s="162"/>
      <c r="AZ225" s="162"/>
      <c r="BA225" s="162"/>
      <c r="BB225" s="162"/>
    </row>
    <row r="226" spans="1:54" ht="14.4" customHeight="1" x14ac:dyDescent="0.3">
      <c r="A226" s="17"/>
      <c r="B226" s="17"/>
      <c r="C226" s="17"/>
      <c r="D226" s="18"/>
      <c r="E226" s="18"/>
      <c r="H226" s="162"/>
      <c r="I226" s="162"/>
      <c r="J226" s="162"/>
      <c r="K226" s="162"/>
      <c r="L226" s="162"/>
      <c r="M226" s="162"/>
      <c r="N226" s="162"/>
      <c r="O226" s="162"/>
      <c r="P226" s="162"/>
      <c r="AW226" s="162"/>
      <c r="AX226" s="162"/>
      <c r="AY226" s="162"/>
      <c r="AZ226" s="162"/>
      <c r="BA226" s="162"/>
      <c r="BB226" s="162"/>
    </row>
    <row r="227" spans="1:54" ht="14.4" customHeight="1" x14ac:dyDescent="0.3">
      <c r="A227" s="1"/>
      <c r="B227" s="1"/>
      <c r="C227" s="1"/>
      <c r="D227" s="23" t="s">
        <v>34</v>
      </c>
      <c r="E227" s="23" t="s">
        <v>75</v>
      </c>
      <c r="H227" s="162"/>
      <c r="I227" s="162"/>
      <c r="J227" s="162"/>
      <c r="K227" s="162"/>
      <c r="L227" s="162"/>
      <c r="M227" s="162"/>
      <c r="N227" s="162"/>
      <c r="O227" s="162"/>
      <c r="P227" s="162"/>
      <c r="AW227" s="162"/>
      <c r="AX227" s="162"/>
      <c r="AY227" s="162"/>
      <c r="AZ227" s="162"/>
      <c r="BA227" s="162"/>
      <c r="BB227" s="162"/>
    </row>
    <row r="228" spans="1:54" ht="24.6" x14ac:dyDescent="0.4">
      <c r="A228" s="36" t="s">
        <v>346</v>
      </c>
      <c r="B228" s="36"/>
      <c r="C228" s="36"/>
      <c r="D228" s="36"/>
      <c r="E228" s="36"/>
      <c r="F228" s="269" t="s">
        <v>37</v>
      </c>
      <c r="H228" s="162"/>
      <c r="I228" s="162"/>
      <c r="J228" s="162"/>
      <c r="K228" s="162"/>
      <c r="L228" s="162"/>
      <c r="M228" s="162"/>
      <c r="N228" s="162"/>
      <c r="O228" s="162"/>
      <c r="P228" s="162"/>
      <c r="AW228" s="162"/>
      <c r="AX228" s="162"/>
      <c r="AY228" s="162"/>
      <c r="AZ228" s="162"/>
      <c r="BA228" s="162"/>
      <c r="BB228" s="162"/>
    </row>
    <row r="229" spans="1:54" ht="14.4" customHeight="1" x14ac:dyDescent="0.3">
      <c r="A229" s="14">
        <v>41</v>
      </c>
      <c r="B229" s="14" t="s">
        <v>347</v>
      </c>
      <c r="C229" s="15" t="s">
        <v>348</v>
      </c>
      <c r="D229" s="16">
        <v>112820</v>
      </c>
      <c r="E229" s="196">
        <v>135384</v>
      </c>
      <c r="H229" s="162"/>
      <c r="I229" s="162"/>
      <c r="J229" s="162"/>
      <c r="K229" s="162"/>
      <c r="L229" s="162"/>
      <c r="M229" s="162"/>
      <c r="N229" s="162"/>
      <c r="O229" s="162"/>
      <c r="P229" s="162"/>
      <c r="AW229" s="162"/>
      <c r="AX229" s="162"/>
      <c r="AY229" s="162"/>
      <c r="AZ229" s="162"/>
      <c r="BA229" s="162"/>
      <c r="BB229" s="162"/>
    </row>
    <row r="230" spans="1:54" ht="14.4" customHeight="1" x14ac:dyDescent="0.3">
      <c r="A230" s="14">
        <v>42</v>
      </c>
      <c r="B230" s="14" t="s">
        <v>349</v>
      </c>
      <c r="C230" s="15" t="s">
        <v>350</v>
      </c>
      <c r="D230" s="16">
        <v>121180</v>
      </c>
      <c r="E230" s="196">
        <v>145416</v>
      </c>
      <c r="H230" s="162"/>
      <c r="I230" s="162"/>
      <c r="J230" s="162"/>
      <c r="K230" s="162"/>
      <c r="L230" s="162"/>
      <c r="M230" s="162"/>
      <c r="N230" s="162"/>
      <c r="O230" s="162"/>
      <c r="P230" s="162"/>
      <c r="AW230" s="162"/>
      <c r="AX230" s="162"/>
      <c r="AY230" s="162"/>
      <c r="AZ230" s="162"/>
      <c r="BA230" s="162"/>
      <c r="BB230" s="162"/>
    </row>
    <row r="231" spans="1:54" ht="14.4" customHeight="1" x14ac:dyDescent="0.3">
      <c r="A231" s="14">
        <v>43</v>
      </c>
      <c r="B231" s="14" t="s">
        <v>351</v>
      </c>
      <c r="C231" s="15" t="s">
        <v>352</v>
      </c>
      <c r="D231" s="16">
        <v>124730</v>
      </c>
      <c r="E231" s="196">
        <v>149676</v>
      </c>
      <c r="H231" s="162"/>
      <c r="I231" s="162"/>
      <c r="J231" s="162"/>
      <c r="K231" s="162"/>
      <c r="L231" s="162"/>
      <c r="M231" s="162"/>
      <c r="N231" s="162"/>
      <c r="O231" s="162"/>
      <c r="P231" s="162"/>
      <c r="AW231" s="162"/>
      <c r="AX231" s="162"/>
      <c r="AY231" s="162"/>
      <c r="AZ231" s="162"/>
      <c r="BA231" s="162"/>
      <c r="BB231" s="162"/>
    </row>
    <row r="232" spans="1:54" ht="22.95" customHeight="1" x14ac:dyDescent="0.3">
      <c r="A232" s="14">
        <v>44</v>
      </c>
      <c r="B232" s="14" t="s">
        <v>353</v>
      </c>
      <c r="C232" s="15" t="s">
        <v>354</v>
      </c>
      <c r="D232" s="16">
        <v>120250</v>
      </c>
      <c r="E232" s="196">
        <v>144300</v>
      </c>
      <c r="H232" s="162"/>
      <c r="I232" s="162"/>
      <c r="J232" s="162"/>
      <c r="K232" s="162"/>
      <c r="L232" s="162"/>
      <c r="M232" s="162"/>
      <c r="N232" s="162"/>
      <c r="O232" s="162"/>
      <c r="P232" s="162"/>
      <c r="AW232" s="162"/>
      <c r="AX232" s="162"/>
      <c r="AY232" s="162"/>
      <c r="AZ232" s="162"/>
      <c r="BA232" s="162"/>
      <c r="BB232" s="162"/>
    </row>
    <row r="233" spans="1:54" ht="14.4" customHeight="1" x14ac:dyDescent="0.3">
      <c r="A233" s="14">
        <v>45</v>
      </c>
      <c r="B233" s="14" t="s">
        <v>355</v>
      </c>
      <c r="C233" s="15" t="s">
        <v>356</v>
      </c>
      <c r="D233" s="16">
        <v>153320</v>
      </c>
      <c r="E233" s="196">
        <v>183984</v>
      </c>
      <c r="H233" s="162"/>
      <c r="I233" s="162"/>
      <c r="J233" s="162"/>
      <c r="K233" s="162"/>
      <c r="L233" s="162"/>
      <c r="M233" s="162"/>
      <c r="N233" s="162"/>
      <c r="O233" s="162"/>
      <c r="P233" s="162"/>
      <c r="AW233" s="162"/>
      <c r="AX233" s="162"/>
      <c r="AY233" s="162"/>
      <c r="AZ233" s="162"/>
      <c r="BA233" s="162"/>
      <c r="BB233" s="162"/>
    </row>
    <row r="234" spans="1:54" ht="14.4" customHeight="1" x14ac:dyDescent="0.3">
      <c r="A234" s="14">
        <v>46</v>
      </c>
      <c r="B234" s="14" t="s">
        <v>357</v>
      </c>
      <c r="C234" s="15" t="s">
        <v>358</v>
      </c>
      <c r="D234" s="16">
        <v>165230</v>
      </c>
      <c r="E234" s="196">
        <v>198276</v>
      </c>
      <c r="H234" s="162"/>
      <c r="I234" s="162"/>
      <c r="J234" s="162"/>
      <c r="K234" s="162"/>
      <c r="L234" s="162"/>
      <c r="M234" s="162"/>
      <c r="N234" s="162"/>
      <c r="O234" s="162"/>
      <c r="P234" s="162"/>
      <c r="AW234" s="162"/>
      <c r="AX234" s="162"/>
      <c r="AY234" s="162"/>
      <c r="AZ234" s="162"/>
      <c r="BA234" s="162"/>
      <c r="BB234" s="162"/>
    </row>
    <row r="235" spans="1:54" ht="14.4" customHeight="1" x14ac:dyDescent="0.3">
      <c r="A235" s="14">
        <v>47</v>
      </c>
      <c r="B235" s="14" t="s">
        <v>359</v>
      </c>
      <c r="C235" s="15" t="s">
        <v>360</v>
      </c>
      <c r="D235" s="16">
        <v>172640</v>
      </c>
      <c r="E235" s="196">
        <v>207168</v>
      </c>
      <c r="H235" s="162"/>
      <c r="I235" s="162"/>
      <c r="J235" s="162"/>
      <c r="K235" s="162"/>
      <c r="L235" s="162"/>
      <c r="M235" s="162"/>
      <c r="N235" s="162"/>
      <c r="O235" s="162"/>
      <c r="P235" s="162"/>
      <c r="AW235" s="162"/>
      <c r="AX235" s="162"/>
      <c r="AY235" s="162"/>
      <c r="AZ235" s="162"/>
      <c r="BA235" s="162"/>
      <c r="BB235" s="162"/>
    </row>
    <row r="236" spans="1:54" ht="14.4" customHeight="1" x14ac:dyDescent="0.3">
      <c r="A236" s="14">
        <v>48</v>
      </c>
      <c r="B236" s="14" t="s">
        <v>361</v>
      </c>
      <c r="C236" s="15" t="s">
        <v>362</v>
      </c>
      <c r="D236" s="16">
        <v>160740</v>
      </c>
      <c r="E236" s="196">
        <v>192888</v>
      </c>
      <c r="H236" s="162"/>
      <c r="I236" s="162"/>
      <c r="J236" s="162"/>
      <c r="K236" s="162"/>
      <c r="L236" s="162"/>
      <c r="M236" s="162"/>
      <c r="N236" s="162"/>
      <c r="O236" s="162"/>
      <c r="P236" s="162"/>
      <c r="AW236" s="162"/>
      <c r="AX236" s="162"/>
      <c r="AY236" s="162"/>
      <c r="AZ236" s="162"/>
      <c r="BA236" s="162"/>
      <c r="BB236" s="162"/>
    </row>
    <row r="237" spans="1:54" ht="14.4" customHeight="1" x14ac:dyDescent="0.3">
      <c r="A237" s="14">
        <v>49</v>
      </c>
      <c r="B237" s="14" t="s">
        <v>363</v>
      </c>
      <c r="C237" s="15" t="s">
        <v>364</v>
      </c>
      <c r="D237" s="16">
        <v>39374.999999999993</v>
      </c>
      <c r="E237" s="196">
        <v>50496</v>
      </c>
      <c r="H237" s="162"/>
      <c r="I237" s="162"/>
      <c r="J237" s="162"/>
      <c r="K237" s="162"/>
      <c r="L237" s="162"/>
      <c r="M237" s="162"/>
      <c r="N237" s="162"/>
      <c r="O237" s="162"/>
      <c r="P237" s="162"/>
      <c r="AW237" s="162"/>
      <c r="AX237" s="162"/>
      <c r="AY237" s="162"/>
      <c r="AZ237" s="162"/>
      <c r="BA237" s="162"/>
      <c r="BB237" s="162"/>
    </row>
    <row r="238" spans="1:54" ht="14.4" customHeight="1" x14ac:dyDescent="0.3">
      <c r="A238" s="14">
        <v>50</v>
      </c>
      <c r="B238" s="14" t="s">
        <v>365</v>
      </c>
      <c r="C238" s="15" t="s">
        <v>366</v>
      </c>
      <c r="D238" s="16">
        <v>42828.333333333328</v>
      </c>
      <c r="E238" s="196">
        <v>56784</v>
      </c>
      <c r="H238" s="162"/>
      <c r="I238" s="162"/>
      <c r="J238" s="162"/>
      <c r="K238" s="162"/>
      <c r="L238" s="162"/>
      <c r="M238" s="162"/>
      <c r="N238" s="162"/>
      <c r="O238" s="162"/>
      <c r="P238" s="162"/>
      <c r="AW238" s="162"/>
      <c r="AX238" s="162"/>
      <c r="AY238" s="162"/>
      <c r="AZ238" s="162"/>
      <c r="BA238" s="162"/>
      <c r="BB238" s="162"/>
    </row>
    <row r="239" spans="1:54" ht="14.4" customHeight="1" x14ac:dyDescent="0.3">
      <c r="A239" s="14">
        <v>51</v>
      </c>
      <c r="B239" s="14" t="s">
        <v>367</v>
      </c>
      <c r="C239" s="15" t="s">
        <v>368</v>
      </c>
      <c r="D239" s="16">
        <v>46433.333333333328</v>
      </c>
      <c r="E239" s="196">
        <v>61032</v>
      </c>
      <c r="H239" s="162"/>
      <c r="I239" s="162"/>
      <c r="J239" s="162"/>
      <c r="K239" s="162"/>
      <c r="L239" s="162"/>
      <c r="M239" s="162"/>
      <c r="N239" s="162"/>
      <c r="O239" s="162"/>
      <c r="P239" s="162"/>
      <c r="AW239" s="162"/>
      <c r="AX239" s="162"/>
      <c r="AY239" s="162"/>
      <c r="AZ239" s="162"/>
      <c r="BA239" s="162"/>
      <c r="BB239" s="162"/>
    </row>
    <row r="240" spans="1:54" ht="14.4" customHeight="1" x14ac:dyDescent="0.3">
      <c r="A240" s="14">
        <v>52</v>
      </c>
      <c r="B240" s="14" t="s">
        <v>50</v>
      </c>
      <c r="C240" s="15" t="s">
        <v>159</v>
      </c>
      <c r="D240" s="16">
        <v>17280</v>
      </c>
      <c r="E240" s="196">
        <v>20736</v>
      </c>
      <c r="H240" s="162"/>
      <c r="I240" s="162"/>
      <c r="J240" s="162"/>
      <c r="K240" s="162"/>
      <c r="L240" s="162"/>
      <c r="M240" s="162"/>
      <c r="N240" s="162"/>
      <c r="O240" s="162"/>
      <c r="P240" s="162"/>
      <c r="AW240" s="162"/>
      <c r="AX240" s="162"/>
      <c r="AY240" s="162"/>
      <c r="AZ240" s="162"/>
      <c r="BA240" s="162"/>
      <c r="BB240" s="162"/>
    </row>
    <row r="241" spans="1:54" ht="14.4" customHeight="1" x14ac:dyDescent="0.3">
      <c r="A241" s="14">
        <v>53</v>
      </c>
      <c r="B241" s="14" t="s">
        <v>162</v>
      </c>
      <c r="C241" s="15" t="s">
        <v>207</v>
      </c>
      <c r="D241" s="16">
        <v>26360</v>
      </c>
      <c r="E241" s="196">
        <v>31632</v>
      </c>
      <c r="H241" s="162"/>
      <c r="I241" s="162"/>
      <c r="J241" s="162"/>
      <c r="K241" s="162"/>
      <c r="L241" s="162"/>
      <c r="M241" s="162"/>
      <c r="N241" s="162"/>
      <c r="O241" s="162"/>
      <c r="P241" s="162"/>
      <c r="AW241" s="162"/>
      <c r="AX241" s="162"/>
      <c r="AY241" s="162"/>
      <c r="AZ241" s="162"/>
      <c r="BA241" s="162"/>
      <c r="BB241" s="162"/>
    </row>
    <row r="242" spans="1:54" ht="14.4" customHeight="1" x14ac:dyDescent="0.3">
      <c r="A242" s="17"/>
      <c r="B242" s="17"/>
      <c r="C242" s="17"/>
      <c r="D242" s="18"/>
      <c r="E242" s="18"/>
      <c r="H242" s="162"/>
      <c r="I242" s="162"/>
      <c r="J242" s="162"/>
      <c r="K242" s="162"/>
      <c r="L242" s="162"/>
      <c r="M242" s="162"/>
      <c r="N242" s="162"/>
      <c r="O242" s="162"/>
      <c r="P242" s="162"/>
      <c r="AW242" s="162"/>
      <c r="AX242" s="162"/>
      <c r="AY242" s="162"/>
      <c r="AZ242" s="162"/>
      <c r="BA242" s="162"/>
      <c r="BB242" s="162"/>
    </row>
    <row r="243" spans="1:54" ht="24.6" x14ac:dyDescent="0.4">
      <c r="A243" s="305" t="s">
        <v>369</v>
      </c>
      <c r="B243" s="305"/>
      <c r="C243" s="305"/>
      <c r="D243" s="305"/>
      <c r="E243" s="11"/>
      <c r="F243" s="269" t="s">
        <v>37</v>
      </c>
      <c r="H243" s="162"/>
      <c r="I243" s="162"/>
      <c r="J243" s="162"/>
      <c r="K243" s="162"/>
      <c r="L243" s="162"/>
      <c r="M243" s="162"/>
      <c r="N243" s="162"/>
      <c r="O243" s="162"/>
      <c r="P243" s="162"/>
      <c r="AW243" s="162"/>
      <c r="AX243" s="162"/>
      <c r="AY243" s="162"/>
      <c r="AZ243" s="162"/>
      <c r="BA243" s="162"/>
      <c r="BB243" s="162"/>
    </row>
    <row r="244" spans="1:54" ht="21" customHeight="1" x14ac:dyDescent="0.3">
      <c r="A244" s="14">
        <v>54</v>
      </c>
      <c r="B244" s="24" t="s">
        <v>370</v>
      </c>
      <c r="C244" s="25" t="s">
        <v>371</v>
      </c>
      <c r="D244" s="16">
        <v>175740</v>
      </c>
      <c r="E244" s="196">
        <v>210888</v>
      </c>
      <c r="H244" s="162"/>
      <c r="I244" s="162"/>
      <c r="J244" s="162"/>
      <c r="K244" s="162"/>
      <c r="L244" s="162"/>
      <c r="M244" s="162"/>
      <c r="N244" s="162"/>
      <c r="O244" s="162"/>
      <c r="P244" s="162"/>
      <c r="AW244" s="162"/>
      <c r="AX244" s="162"/>
      <c r="AY244" s="162"/>
      <c r="AZ244" s="162"/>
      <c r="BA244" s="162"/>
      <c r="BB244" s="162"/>
    </row>
    <row r="245" spans="1:54" ht="14.4" customHeight="1" x14ac:dyDescent="0.3">
      <c r="A245" s="14">
        <v>55</v>
      </c>
      <c r="B245" s="24" t="s">
        <v>372</v>
      </c>
      <c r="C245" s="25" t="s">
        <v>373</v>
      </c>
      <c r="D245" s="16">
        <v>184530</v>
      </c>
      <c r="E245" s="196">
        <v>221436</v>
      </c>
      <c r="H245" s="162"/>
      <c r="I245" s="162"/>
      <c r="J245" s="162"/>
      <c r="K245" s="162"/>
      <c r="L245" s="162"/>
      <c r="M245" s="162"/>
      <c r="N245" s="162"/>
      <c r="O245" s="162"/>
      <c r="P245" s="162"/>
      <c r="AW245" s="162"/>
      <c r="AX245" s="162"/>
      <c r="AY245" s="162"/>
      <c r="AZ245" s="162"/>
      <c r="BA245" s="162"/>
      <c r="BB245" s="162"/>
    </row>
    <row r="246" spans="1:54" ht="14.4" customHeight="1" x14ac:dyDescent="0.3">
      <c r="A246" s="14">
        <v>56</v>
      </c>
      <c r="B246" s="27"/>
      <c r="C246" s="21" t="s">
        <v>236</v>
      </c>
      <c r="D246" s="16"/>
      <c r="E246" s="28"/>
      <c r="H246" s="162"/>
      <c r="I246" s="162"/>
      <c r="J246" s="162"/>
      <c r="K246" s="162"/>
      <c r="L246" s="162"/>
      <c r="M246" s="162"/>
      <c r="N246" s="162"/>
      <c r="O246" s="162"/>
      <c r="P246" s="162"/>
      <c r="AW246" s="162"/>
      <c r="AX246" s="162"/>
      <c r="AY246" s="162"/>
      <c r="AZ246" s="162"/>
      <c r="BA246" s="162"/>
      <c r="BB246" s="162"/>
    </row>
    <row r="247" spans="1:54" ht="14.4" customHeight="1" x14ac:dyDescent="0.3">
      <c r="A247" s="14">
        <v>57</v>
      </c>
      <c r="B247" s="29" t="s">
        <v>374</v>
      </c>
      <c r="C247" s="15" t="s">
        <v>375</v>
      </c>
      <c r="D247" s="16">
        <v>184530</v>
      </c>
      <c r="E247" s="196">
        <v>221436</v>
      </c>
      <c r="H247" s="162"/>
      <c r="I247" s="162"/>
      <c r="J247" s="162"/>
      <c r="K247" s="162"/>
      <c r="L247" s="162"/>
      <c r="M247" s="162"/>
      <c r="N247" s="162"/>
      <c r="O247" s="162"/>
      <c r="P247" s="162"/>
      <c r="AW247" s="162"/>
      <c r="AX247" s="162"/>
      <c r="AY247" s="162"/>
      <c r="AZ247" s="162"/>
      <c r="BA247" s="162"/>
      <c r="BB247" s="162"/>
    </row>
    <row r="248" spans="1:54" ht="14.4" customHeight="1" x14ac:dyDescent="0.3">
      <c r="A248" s="14">
        <v>58</v>
      </c>
      <c r="B248" s="24" t="s">
        <v>376</v>
      </c>
      <c r="C248" s="25" t="s">
        <v>377</v>
      </c>
      <c r="D248" s="16">
        <v>193760</v>
      </c>
      <c r="E248" s="196">
        <v>232512</v>
      </c>
      <c r="H248" s="162"/>
      <c r="I248" s="162"/>
      <c r="J248" s="162"/>
      <c r="K248" s="162"/>
      <c r="L248" s="162"/>
      <c r="M248" s="162"/>
      <c r="N248" s="162"/>
      <c r="O248" s="162"/>
      <c r="P248" s="162"/>
      <c r="AW248" s="162"/>
      <c r="AX248" s="162"/>
      <c r="AY248" s="162"/>
      <c r="AZ248" s="162"/>
      <c r="BA248" s="162"/>
      <c r="BB248" s="162"/>
    </row>
    <row r="249" spans="1:54" ht="14.4" customHeight="1" x14ac:dyDescent="0.3">
      <c r="A249" s="14">
        <v>59</v>
      </c>
      <c r="B249" s="27"/>
      <c r="C249" s="21" t="s">
        <v>86</v>
      </c>
      <c r="D249" s="16"/>
      <c r="E249" s="30"/>
      <c r="H249" s="162"/>
      <c r="I249" s="162"/>
      <c r="J249" s="162"/>
      <c r="K249" s="162"/>
      <c r="L249" s="162"/>
      <c r="M249" s="162"/>
      <c r="N249" s="162"/>
      <c r="O249" s="162"/>
      <c r="P249" s="162"/>
      <c r="AW249" s="162"/>
      <c r="AX249" s="162"/>
      <c r="AY249" s="162"/>
      <c r="AZ249" s="162"/>
      <c r="BA249" s="162"/>
      <c r="BB249" s="162"/>
    </row>
    <row r="250" spans="1:54" ht="14.4" customHeight="1" x14ac:dyDescent="0.3">
      <c r="A250" s="14">
        <v>60</v>
      </c>
      <c r="B250" s="27" t="s">
        <v>378</v>
      </c>
      <c r="C250" s="21" t="s">
        <v>379</v>
      </c>
      <c r="D250" s="16">
        <v>46620</v>
      </c>
      <c r="E250" s="196">
        <v>55944</v>
      </c>
      <c r="H250" s="162"/>
      <c r="I250" s="162"/>
      <c r="J250" s="162"/>
      <c r="K250" s="162"/>
      <c r="L250" s="162"/>
      <c r="M250" s="162"/>
      <c r="N250" s="162"/>
      <c r="O250" s="162"/>
      <c r="P250" s="162"/>
      <c r="AW250" s="162"/>
      <c r="AX250" s="162"/>
      <c r="AY250" s="162"/>
      <c r="AZ250" s="162"/>
      <c r="BA250" s="162"/>
      <c r="BB250" s="162"/>
    </row>
    <row r="251" spans="1:54" ht="14.4" customHeight="1" x14ac:dyDescent="0.3">
      <c r="A251" s="14">
        <v>61</v>
      </c>
      <c r="B251" s="29" t="s">
        <v>380</v>
      </c>
      <c r="C251" s="15" t="s">
        <v>381</v>
      </c>
      <c r="D251" s="16">
        <v>50580</v>
      </c>
      <c r="E251" s="196">
        <v>60696</v>
      </c>
      <c r="H251" s="162"/>
      <c r="I251" s="162"/>
      <c r="J251" s="162"/>
      <c r="K251" s="162"/>
      <c r="L251" s="162"/>
      <c r="M251" s="162"/>
      <c r="N251" s="162"/>
      <c r="O251" s="162"/>
      <c r="P251" s="162"/>
      <c r="AW251" s="162"/>
      <c r="AX251" s="162"/>
      <c r="AY251" s="162"/>
      <c r="AZ251" s="162"/>
      <c r="BA251" s="162"/>
      <c r="BB251" s="162"/>
    </row>
    <row r="252" spans="1:54" ht="14.4" customHeight="1" x14ac:dyDescent="0.3">
      <c r="A252" s="14">
        <v>62</v>
      </c>
      <c r="B252" s="29" t="s">
        <v>92</v>
      </c>
      <c r="C252" s="15" t="s">
        <v>53</v>
      </c>
      <c r="D252" s="16">
        <v>41110</v>
      </c>
      <c r="E252" s="196">
        <v>49332</v>
      </c>
      <c r="H252" s="162"/>
      <c r="I252" s="162"/>
      <c r="J252" s="162"/>
      <c r="K252" s="162"/>
      <c r="L252" s="162"/>
      <c r="M252" s="162"/>
      <c r="N252" s="162"/>
      <c r="O252" s="162"/>
      <c r="P252" s="162"/>
      <c r="AW252" s="162"/>
      <c r="AX252" s="162"/>
      <c r="AY252" s="162"/>
      <c r="AZ252" s="162"/>
      <c r="BA252" s="162"/>
      <c r="BB252" s="162"/>
    </row>
    <row r="253" spans="1:54" ht="14.4" customHeight="1" x14ac:dyDescent="0.3">
      <c r="A253" s="1"/>
      <c r="B253" s="1"/>
      <c r="C253" s="1"/>
      <c r="D253" s="17" t="s">
        <v>34</v>
      </c>
      <c r="E253" s="17" t="s">
        <v>35</v>
      </c>
      <c r="H253" s="162"/>
      <c r="I253" s="162"/>
      <c r="J253" s="162"/>
      <c r="K253" s="162"/>
      <c r="L253" s="162"/>
      <c r="M253" s="162"/>
      <c r="N253" s="162"/>
      <c r="O253" s="162"/>
      <c r="P253" s="162"/>
      <c r="AW253" s="162"/>
      <c r="AX253" s="162"/>
      <c r="AY253" s="162"/>
      <c r="AZ253" s="162"/>
      <c r="BA253" s="162"/>
      <c r="BB253" s="162"/>
    </row>
    <row r="254" spans="1:54" ht="14.4" customHeight="1" x14ac:dyDescent="0.3">
      <c r="A254" s="36" t="s">
        <v>382</v>
      </c>
      <c r="B254" s="36"/>
      <c r="C254" s="36"/>
      <c r="D254" s="36"/>
      <c r="E254" s="36"/>
      <c r="H254" s="162"/>
      <c r="I254" s="162"/>
      <c r="J254" s="162"/>
      <c r="K254" s="162"/>
      <c r="L254" s="162"/>
      <c r="M254" s="162"/>
      <c r="N254" s="162"/>
      <c r="O254" s="162"/>
      <c r="P254" s="162"/>
      <c r="AW254" s="162"/>
      <c r="AX254" s="162"/>
      <c r="AY254" s="162"/>
      <c r="AZ254" s="162"/>
      <c r="BA254" s="162"/>
      <c r="BB254" s="162"/>
    </row>
    <row r="255" spans="1:54" ht="24.6" x14ac:dyDescent="0.4">
      <c r="A255" s="36" t="s">
        <v>383</v>
      </c>
      <c r="B255" s="36"/>
      <c r="C255" s="36"/>
      <c r="D255" s="36"/>
      <c r="E255" s="36"/>
      <c r="F255" s="269" t="s">
        <v>37</v>
      </c>
      <c r="H255" s="162"/>
      <c r="I255" s="162"/>
      <c r="J255" s="162"/>
      <c r="K255" s="162"/>
      <c r="L255" s="162"/>
      <c r="M255" s="162"/>
      <c r="N255" s="162"/>
      <c r="O255" s="162"/>
      <c r="P255" s="162"/>
      <c r="AW255" s="162"/>
      <c r="AX255" s="162"/>
      <c r="AY255" s="162"/>
      <c r="AZ255" s="162"/>
      <c r="BA255" s="162"/>
      <c r="BB255" s="162"/>
    </row>
    <row r="256" spans="1:54" ht="14.4" customHeight="1" x14ac:dyDescent="0.3">
      <c r="A256" s="14">
        <v>63</v>
      </c>
      <c r="B256" s="14" t="s">
        <v>384</v>
      </c>
      <c r="C256" s="15" t="s">
        <v>385</v>
      </c>
      <c r="D256" s="16">
        <v>144230</v>
      </c>
      <c r="E256" s="196">
        <v>173076</v>
      </c>
      <c r="H256" s="162"/>
      <c r="I256" s="162"/>
      <c r="J256" s="162"/>
      <c r="K256" s="162"/>
      <c r="L256" s="162"/>
      <c r="M256" s="162"/>
      <c r="N256" s="162"/>
      <c r="O256" s="162"/>
      <c r="P256" s="162"/>
      <c r="AW256" s="162"/>
      <c r="AX256" s="162"/>
      <c r="AY256" s="162"/>
      <c r="AZ256" s="162"/>
      <c r="BA256" s="162"/>
      <c r="BB256" s="162"/>
    </row>
    <row r="257" spans="1:54" ht="14.4" customHeight="1" x14ac:dyDescent="0.3">
      <c r="A257" s="14">
        <v>64</v>
      </c>
      <c r="B257" s="14" t="s">
        <v>386</v>
      </c>
      <c r="C257" s="15" t="s">
        <v>387</v>
      </c>
      <c r="D257" s="16">
        <v>188010</v>
      </c>
      <c r="E257" s="196">
        <v>225612</v>
      </c>
      <c r="H257" s="162"/>
      <c r="I257" s="162"/>
      <c r="J257" s="162"/>
      <c r="K257" s="162"/>
      <c r="L257" s="162"/>
      <c r="M257" s="162"/>
      <c r="N257" s="162"/>
      <c r="O257" s="162"/>
      <c r="P257" s="162"/>
      <c r="AW257" s="162"/>
      <c r="AX257" s="162"/>
      <c r="AY257" s="162"/>
      <c r="AZ257" s="162"/>
      <c r="BA257" s="162"/>
      <c r="BB257" s="162"/>
    </row>
    <row r="258" spans="1:54" ht="14.4" customHeight="1" x14ac:dyDescent="0.3">
      <c r="A258" s="14">
        <v>65</v>
      </c>
      <c r="B258" s="14" t="s">
        <v>388</v>
      </c>
      <c r="C258" s="15" t="s">
        <v>389</v>
      </c>
      <c r="D258" s="16">
        <v>231940</v>
      </c>
      <c r="E258" s="196">
        <v>278328</v>
      </c>
      <c r="H258" s="162"/>
      <c r="I258" s="162"/>
      <c r="J258" s="162"/>
      <c r="K258" s="162"/>
      <c r="L258" s="162"/>
      <c r="M258" s="162"/>
      <c r="N258" s="162"/>
      <c r="O258" s="162"/>
      <c r="P258" s="162"/>
      <c r="AW258" s="162"/>
      <c r="AX258" s="162"/>
      <c r="AY258" s="162"/>
      <c r="AZ258" s="162"/>
      <c r="BA258" s="162"/>
      <c r="BB258" s="162"/>
    </row>
    <row r="259" spans="1:54" ht="14.4" customHeight="1" x14ac:dyDescent="0.3">
      <c r="A259" s="14">
        <v>66</v>
      </c>
      <c r="B259" s="14" t="s">
        <v>390</v>
      </c>
      <c r="C259" s="15" t="s">
        <v>391</v>
      </c>
      <c r="D259" s="16">
        <v>275700</v>
      </c>
      <c r="E259" s="196">
        <v>330840</v>
      </c>
      <c r="H259" s="162"/>
      <c r="I259" s="162"/>
      <c r="J259" s="162"/>
      <c r="K259" s="162"/>
      <c r="L259" s="162"/>
      <c r="M259" s="162"/>
      <c r="N259" s="162"/>
      <c r="O259" s="162"/>
      <c r="P259" s="162"/>
      <c r="AW259" s="162"/>
      <c r="AX259" s="162"/>
      <c r="AY259" s="162"/>
      <c r="AZ259" s="162"/>
      <c r="BA259" s="162"/>
      <c r="BB259" s="162"/>
    </row>
    <row r="260" spans="1:54" ht="14.4" customHeight="1" x14ac:dyDescent="0.3">
      <c r="A260" s="14">
        <v>67</v>
      </c>
      <c r="B260" s="14" t="s">
        <v>392</v>
      </c>
      <c r="C260" s="15" t="s">
        <v>393</v>
      </c>
      <c r="D260" s="16">
        <v>188010</v>
      </c>
      <c r="E260" s="196">
        <v>225612</v>
      </c>
      <c r="H260" s="162"/>
      <c r="I260" s="162"/>
      <c r="J260" s="162"/>
      <c r="K260" s="162"/>
      <c r="L260" s="162"/>
      <c r="M260" s="162"/>
      <c r="N260" s="162"/>
      <c r="O260" s="162"/>
      <c r="P260" s="162"/>
      <c r="AW260" s="162"/>
      <c r="AX260" s="162"/>
      <c r="AY260" s="162"/>
      <c r="AZ260" s="162"/>
      <c r="BA260" s="162"/>
      <c r="BB260" s="162"/>
    </row>
    <row r="261" spans="1:54" ht="14.4" customHeight="1" x14ac:dyDescent="0.3">
      <c r="A261" s="14">
        <v>68</v>
      </c>
      <c r="B261" s="14" t="s">
        <v>394</v>
      </c>
      <c r="C261" s="15" t="s">
        <v>395</v>
      </c>
      <c r="D261" s="16">
        <v>231940</v>
      </c>
      <c r="E261" s="196">
        <v>278328</v>
      </c>
      <c r="H261" s="162"/>
      <c r="I261" s="162"/>
      <c r="J261" s="162"/>
      <c r="K261" s="162"/>
      <c r="L261" s="162"/>
      <c r="M261" s="162"/>
      <c r="N261" s="162"/>
      <c r="O261" s="162"/>
      <c r="P261" s="162"/>
      <c r="AW261" s="162"/>
      <c r="AX261" s="162"/>
      <c r="AY261" s="162"/>
      <c r="AZ261" s="162"/>
      <c r="BA261" s="162"/>
      <c r="BB261" s="162"/>
    </row>
    <row r="262" spans="1:54" ht="14.4" customHeight="1" x14ac:dyDescent="0.3">
      <c r="A262" s="14">
        <v>69</v>
      </c>
      <c r="B262" s="14" t="s">
        <v>396</v>
      </c>
      <c r="C262" s="15" t="s">
        <v>397</v>
      </c>
      <c r="D262" s="16">
        <v>275700</v>
      </c>
      <c r="E262" s="196">
        <v>330840</v>
      </c>
      <c r="H262" s="162"/>
      <c r="I262" s="162"/>
      <c r="J262" s="162"/>
      <c r="K262" s="162"/>
      <c r="L262" s="162"/>
      <c r="M262" s="162"/>
      <c r="N262" s="162"/>
      <c r="O262" s="162"/>
      <c r="P262" s="162"/>
      <c r="AW262" s="162"/>
      <c r="AX262" s="162"/>
      <c r="AY262" s="162"/>
      <c r="AZ262" s="162"/>
      <c r="BA262" s="162"/>
      <c r="BB262" s="162"/>
    </row>
    <row r="263" spans="1:54" ht="24" customHeight="1" x14ac:dyDescent="0.3">
      <c r="A263" s="14">
        <v>70</v>
      </c>
      <c r="B263" s="14" t="s">
        <v>398</v>
      </c>
      <c r="C263" s="15" t="s">
        <v>399</v>
      </c>
      <c r="D263" s="16">
        <v>198350</v>
      </c>
      <c r="E263" s="196">
        <v>238020</v>
      </c>
      <c r="H263" s="162"/>
      <c r="I263" s="162"/>
      <c r="J263" s="162"/>
      <c r="K263" s="162"/>
      <c r="L263" s="162"/>
      <c r="M263" s="162"/>
      <c r="N263" s="162"/>
      <c r="O263" s="162"/>
      <c r="P263" s="162"/>
      <c r="AW263" s="162"/>
      <c r="AX263" s="162"/>
      <c r="AY263" s="162"/>
      <c r="AZ263" s="162"/>
      <c r="BA263" s="162"/>
      <c r="BB263" s="162"/>
    </row>
    <row r="264" spans="1:54" ht="14.4" customHeight="1" x14ac:dyDescent="0.3">
      <c r="A264" s="14">
        <v>71</v>
      </c>
      <c r="B264" s="14" t="s">
        <v>400</v>
      </c>
      <c r="C264" s="15" t="s">
        <v>401</v>
      </c>
      <c r="D264" s="16">
        <v>244970</v>
      </c>
      <c r="E264" s="196">
        <v>293964</v>
      </c>
      <c r="H264" s="162"/>
      <c r="I264" s="162"/>
      <c r="J264" s="162"/>
      <c r="K264" s="162"/>
      <c r="L264" s="162"/>
      <c r="M264" s="162"/>
      <c r="N264" s="162"/>
      <c r="O264" s="162"/>
      <c r="P264" s="162"/>
      <c r="AW264" s="162"/>
      <c r="AX264" s="162"/>
      <c r="AY264" s="162"/>
      <c r="AZ264" s="162"/>
      <c r="BA264" s="162"/>
      <c r="BB264" s="162"/>
    </row>
    <row r="265" spans="1:54" ht="14.4" customHeight="1" x14ac:dyDescent="0.3">
      <c r="A265" s="14">
        <v>72</v>
      </c>
      <c r="B265" s="14" t="s">
        <v>402</v>
      </c>
      <c r="C265" s="15" t="s">
        <v>403</v>
      </c>
      <c r="D265" s="16">
        <v>291580</v>
      </c>
      <c r="E265" s="196">
        <v>349896</v>
      </c>
      <c r="H265" s="162"/>
      <c r="I265" s="162"/>
      <c r="J265" s="162"/>
      <c r="K265" s="162"/>
      <c r="L265" s="162"/>
      <c r="M265" s="162"/>
      <c r="N265" s="162"/>
      <c r="O265" s="162"/>
      <c r="P265" s="162"/>
      <c r="AW265" s="162"/>
      <c r="AX265" s="162"/>
      <c r="AY265" s="162"/>
      <c r="AZ265" s="162"/>
      <c r="BA265" s="162"/>
      <c r="BB265" s="162"/>
    </row>
    <row r="266" spans="1:54" ht="14.4" customHeight="1" x14ac:dyDescent="0.3">
      <c r="A266" s="14">
        <v>73</v>
      </c>
      <c r="B266" s="14" t="s">
        <v>404</v>
      </c>
      <c r="C266" s="15" t="s">
        <v>405</v>
      </c>
      <c r="D266" s="16">
        <v>198350</v>
      </c>
      <c r="E266" s="196">
        <v>238020</v>
      </c>
      <c r="H266" s="162"/>
      <c r="I266" s="162"/>
      <c r="J266" s="162"/>
      <c r="K266" s="162"/>
      <c r="L266" s="162"/>
      <c r="M266" s="162"/>
      <c r="N266" s="162"/>
      <c r="O266" s="162"/>
      <c r="P266" s="162"/>
      <c r="AW266" s="162"/>
      <c r="AX266" s="162"/>
      <c r="AY266" s="162"/>
      <c r="AZ266" s="162"/>
      <c r="BA266" s="162"/>
      <c r="BB266" s="162"/>
    </row>
    <row r="267" spans="1:54" ht="14.4" customHeight="1" x14ac:dyDescent="0.3">
      <c r="A267" s="14">
        <v>74</v>
      </c>
      <c r="B267" s="14" t="s">
        <v>406</v>
      </c>
      <c r="C267" s="15" t="s">
        <v>407</v>
      </c>
      <c r="D267" s="16">
        <v>244970</v>
      </c>
      <c r="E267" s="196">
        <v>293964</v>
      </c>
      <c r="H267" s="162"/>
      <c r="I267" s="162"/>
      <c r="J267" s="162"/>
      <c r="K267" s="162"/>
      <c r="L267" s="162"/>
      <c r="M267" s="162"/>
      <c r="N267" s="162"/>
      <c r="O267" s="162"/>
      <c r="P267" s="162"/>
      <c r="AW267" s="162"/>
      <c r="AX267" s="162"/>
      <c r="AY267" s="162"/>
      <c r="AZ267" s="162"/>
      <c r="BA267" s="162"/>
      <c r="BB267" s="162"/>
    </row>
    <row r="268" spans="1:54" ht="14.4" customHeight="1" x14ac:dyDescent="0.3">
      <c r="A268" s="14">
        <v>75</v>
      </c>
      <c r="B268" s="14" t="s">
        <v>408</v>
      </c>
      <c r="C268" s="15" t="s">
        <v>409</v>
      </c>
      <c r="D268" s="16">
        <v>291580</v>
      </c>
      <c r="E268" s="196">
        <v>349896</v>
      </c>
      <c r="H268" s="162"/>
      <c r="I268" s="162"/>
      <c r="J268" s="162"/>
      <c r="K268" s="162"/>
      <c r="L268" s="162"/>
      <c r="M268" s="162"/>
      <c r="N268" s="162"/>
      <c r="O268" s="162"/>
      <c r="P268" s="162"/>
      <c r="AW268" s="162"/>
      <c r="AX268" s="162"/>
      <c r="AY268" s="162"/>
      <c r="AZ268" s="162"/>
      <c r="BA268" s="162"/>
      <c r="BB268" s="162"/>
    </row>
    <row r="269" spans="1:54" ht="14.4" customHeight="1" x14ac:dyDescent="0.3">
      <c r="A269" s="14">
        <v>76</v>
      </c>
      <c r="B269" s="14" t="s">
        <v>410</v>
      </c>
      <c r="C269" s="15" t="s">
        <v>411</v>
      </c>
      <c r="D269" s="16">
        <v>43920</v>
      </c>
      <c r="E269" s="196">
        <v>52704</v>
      </c>
      <c r="H269" s="162"/>
      <c r="I269" s="162"/>
      <c r="J269" s="162"/>
      <c r="K269" s="162"/>
      <c r="L269" s="162"/>
      <c r="M269" s="162"/>
      <c r="N269" s="162"/>
      <c r="O269" s="162"/>
      <c r="P269" s="162"/>
      <c r="AW269" s="162"/>
      <c r="AX269" s="162"/>
      <c r="AY269" s="162"/>
      <c r="AZ269" s="162"/>
      <c r="BA269" s="162"/>
      <c r="BB269" s="162"/>
    </row>
    <row r="270" spans="1:54" ht="14.4" customHeight="1" x14ac:dyDescent="0.3">
      <c r="A270" s="14">
        <v>77</v>
      </c>
      <c r="B270" s="14" t="s">
        <v>412</v>
      </c>
      <c r="C270" s="15" t="s">
        <v>413</v>
      </c>
      <c r="D270" s="16">
        <v>46620</v>
      </c>
      <c r="E270" s="196">
        <v>55944</v>
      </c>
      <c r="H270" s="162"/>
      <c r="I270" s="162"/>
      <c r="J270" s="162"/>
      <c r="K270" s="162"/>
      <c r="L270" s="162"/>
      <c r="M270" s="162"/>
      <c r="N270" s="162"/>
      <c r="O270" s="162"/>
      <c r="P270" s="162"/>
      <c r="AW270" s="162"/>
      <c r="AX270" s="162"/>
      <c r="AY270" s="162"/>
      <c r="AZ270" s="162"/>
      <c r="BA270" s="162"/>
      <c r="BB270" s="162"/>
    </row>
    <row r="271" spans="1:54" ht="14.4" customHeight="1" x14ac:dyDescent="0.3">
      <c r="A271" s="14">
        <v>78</v>
      </c>
      <c r="B271" s="14" t="s">
        <v>92</v>
      </c>
      <c r="C271" s="15" t="s">
        <v>414</v>
      </c>
      <c r="D271" s="16">
        <v>41110</v>
      </c>
      <c r="E271" s="196">
        <v>49332</v>
      </c>
      <c r="H271" s="162"/>
      <c r="I271" s="162"/>
      <c r="J271" s="162"/>
      <c r="K271" s="162"/>
      <c r="L271" s="162"/>
      <c r="M271" s="162"/>
      <c r="N271" s="162"/>
      <c r="O271" s="162"/>
      <c r="P271" s="162"/>
      <c r="AW271" s="162"/>
      <c r="AX271" s="162"/>
      <c r="AY271" s="162"/>
      <c r="AZ271" s="162"/>
      <c r="BA271" s="162"/>
      <c r="BB271" s="162"/>
    </row>
    <row r="272" spans="1:54" ht="14.4" customHeight="1" x14ac:dyDescent="0.3">
      <c r="A272" s="17"/>
      <c r="B272" s="17"/>
      <c r="C272" s="17"/>
      <c r="D272" s="4"/>
      <c r="E272" s="4"/>
      <c r="H272" s="162"/>
      <c r="I272" s="162"/>
      <c r="J272" s="162"/>
      <c r="K272" s="162"/>
      <c r="L272" s="162"/>
      <c r="M272" s="162"/>
      <c r="N272" s="162"/>
      <c r="O272" s="162"/>
      <c r="P272" s="162"/>
      <c r="AW272" s="162"/>
      <c r="AX272" s="162"/>
      <c r="AY272" s="162"/>
      <c r="AZ272" s="162"/>
      <c r="BA272" s="162"/>
      <c r="BB272" s="162"/>
    </row>
    <row r="273" spans="1:54" ht="14.4" customHeight="1" x14ac:dyDescent="0.3">
      <c r="A273" s="1"/>
      <c r="B273" s="1"/>
      <c r="C273" s="1"/>
      <c r="D273" s="23" t="s">
        <v>54</v>
      </c>
      <c r="E273" s="23" t="s">
        <v>75</v>
      </c>
      <c r="H273" s="162"/>
      <c r="I273" s="162"/>
      <c r="J273" s="162"/>
      <c r="K273" s="162"/>
      <c r="L273" s="162"/>
      <c r="M273" s="162"/>
      <c r="N273" s="162"/>
      <c r="O273" s="162"/>
      <c r="P273" s="162"/>
      <c r="AW273" s="162"/>
      <c r="AX273" s="162"/>
      <c r="AY273" s="162"/>
      <c r="AZ273" s="162"/>
      <c r="BA273" s="162"/>
      <c r="BB273" s="162"/>
    </row>
    <row r="274" spans="1:54" ht="24.6" x14ac:dyDescent="0.4">
      <c r="A274" s="36" t="s">
        <v>415</v>
      </c>
      <c r="B274" s="36"/>
      <c r="C274" s="36"/>
      <c r="D274" s="36"/>
      <c r="E274" s="36"/>
      <c r="F274" s="269" t="s">
        <v>37</v>
      </c>
      <c r="H274" s="162"/>
      <c r="I274" s="162"/>
      <c r="J274" s="162"/>
      <c r="K274" s="162"/>
      <c r="L274" s="162"/>
      <c r="M274" s="162"/>
      <c r="N274" s="162"/>
      <c r="O274" s="162"/>
      <c r="P274" s="162"/>
      <c r="AW274" s="162"/>
      <c r="AX274" s="162"/>
      <c r="AY274" s="162"/>
      <c r="AZ274" s="162"/>
      <c r="BA274" s="162"/>
      <c r="BB274" s="162"/>
    </row>
    <row r="275" spans="1:54" ht="14.4" customHeight="1" x14ac:dyDescent="0.3">
      <c r="A275" s="14">
        <v>79</v>
      </c>
      <c r="B275" s="14" t="s">
        <v>416</v>
      </c>
      <c r="C275" s="15" t="s">
        <v>417</v>
      </c>
      <c r="D275" s="16">
        <v>240010</v>
      </c>
      <c r="E275" s="196">
        <v>288012</v>
      </c>
      <c r="H275" s="162"/>
      <c r="I275" s="162"/>
      <c r="J275" s="162"/>
      <c r="K275" s="162"/>
      <c r="L275" s="162"/>
      <c r="M275" s="162"/>
      <c r="N275" s="162"/>
      <c r="O275" s="162"/>
      <c r="P275" s="162"/>
      <c r="AW275" s="162"/>
      <c r="AX275" s="162"/>
      <c r="AY275" s="162"/>
      <c r="AZ275" s="162"/>
      <c r="BA275" s="162"/>
      <c r="BB275" s="162"/>
    </row>
    <row r="276" spans="1:54" ht="14.4" customHeight="1" x14ac:dyDescent="0.3">
      <c r="A276" s="14">
        <v>80</v>
      </c>
      <c r="B276" s="14" t="s">
        <v>418</v>
      </c>
      <c r="C276" s="15" t="s">
        <v>419</v>
      </c>
      <c r="D276" s="16">
        <v>283790</v>
      </c>
      <c r="E276" s="196">
        <v>340548</v>
      </c>
      <c r="H276" s="162"/>
      <c r="I276" s="162"/>
      <c r="J276" s="162"/>
      <c r="K276" s="162"/>
      <c r="L276" s="162"/>
      <c r="M276" s="162"/>
      <c r="N276" s="162"/>
      <c r="O276" s="162"/>
      <c r="P276" s="162"/>
      <c r="AW276" s="162"/>
      <c r="AX276" s="162"/>
      <c r="AY276" s="162"/>
      <c r="AZ276" s="162"/>
      <c r="BA276" s="162"/>
      <c r="BB276" s="162"/>
    </row>
    <row r="277" spans="1:54" ht="14.4" customHeight="1" x14ac:dyDescent="0.3">
      <c r="A277" s="14">
        <v>81</v>
      </c>
      <c r="B277" s="14" t="s">
        <v>420</v>
      </c>
      <c r="C277" s="15" t="s">
        <v>421</v>
      </c>
      <c r="D277" s="16">
        <v>327570</v>
      </c>
      <c r="E277" s="196">
        <v>393084</v>
      </c>
      <c r="H277" s="162"/>
      <c r="I277" s="162"/>
      <c r="J277" s="162"/>
      <c r="K277" s="162"/>
      <c r="L277" s="162"/>
      <c r="M277" s="162"/>
      <c r="N277" s="162"/>
      <c r="O277" s="162"/>
      <c r="P277" s="162"/>
      <c r="AW277" s="162"/>
      <c r="AX277" s="162"/>
      <c r="AY277" s="162"/>
      <c r="AZ277" s="162"/>
      <c r="BA277" s="162"/>
      <c r="BB277" s="162"/>
    </row>
    <row r="278" spans="1:54" ht="24" customHeight="1" x14ac:dyDescent="0.3">
      <c r="A278" s="14">
        <v>82</v>
      </c>
      <c r="B278" s="14" t="s">
        <v>422</v>
      </c>
      <c r="C278" s="15" t="s">
        <v>423</v>
      </c>
      <c r="D278" s="16">
        <v>371480</v>
      </c>
      <c r="E278" s="196">
        <v>445776</v>
      </c>
      <c r="H278" s="162"/>
      <c r="I278" s="162"/>
      <c r="J278" s="162"/>
      <c r="K278" s="162"/>
      <c r="L278" s="162"/>
      <c r="M278" s="162"/>
      <c r="N278" s="162"/>
      <c r="O278" s="162"/>
      <c r="P278" s="162"/>
      <c r="AW278" s="162"/>
      <c r="AX278" s="162"/>
      <c r="AY278" s="162"/>
      <c r="AZ278" s="162"/>
      <c r="BA278" s="162"/>
      <c r="BB278" s="162"/>
    </row>
    <row r="279" spans="1:54" ht="14.4" customHeight="1" x14ac:dyDescent="0.3">
      <c r="A279" s="14">
        <v>83</v>
      </c>
      <c r="B279" s="14" t="s">
        <v>424</v>
      </c>
      <c r="C279" s="15" t="s">
        <v>425</v>
      </c>
      <c r="D279" s="16">
        <v>415260</v>
      </c>
      <c r="E279" s="196">
        <v>498312</v>
      </c>
      <c r="H279" s="162"/>
      <c r="I279" s="162"/>
      <c r="J279" s="162"/>
      <c r="K279" s="162"/>
      <c r="L279" s="162"/>
      <c r="M279" s="162"/>
      <c r="N279" s="162"/>
      <c r="O279" s="162"/>
      <c r="P279" s="162"/>
      <c r="AW279" s="162"/>
      <c r="AX279" s="162"/>
      <c r="AY279" s="162"/>
      <c r="AZ279" s="162"/>
      <c r="BA279" s="162"/>
      <c r="BB279" s="162"/>
    </row>
    <row r="280" spans="1:54" ht="14.4" customHeight="1" x14ac:dyDescent="0.3">
      <c r="A280" s="14">
        <v>84</v>
      </c>
      <c r="B280" s="14" t="s">
        <v>426</v>
      </c>
      <c r="C280" s="15" t="s">
        <v>427</v>
      </c>
      <c r="D280" s="16">
        <v>391330</v>
      </c>
      <c r="E280" s="196">
        <v>469596</v>
      </c>
      <c r="H280" s="162"/>
      <c r="I280" s="162"/>
      <c r="J280" s="162"/>
      <c r="K280" s="162"/>
      <c r="L280" s="162"/>
      <c r="M280" s="162"/>
      <c r="N280" s="162"/>
      <c r="O280" s="162"/>
      <c r="P280" s="162"/>
      <c r="AW280" s="162"/>
      <c r="AX280" s="162"/>
      <c r="AY280" s="162"/>
      <c r="AZ280" s="162"/>
      <c r="BA280" s="162"/>
      <c r="BB280" s="162"/>
    </row>
    <row r="281" spans="1:54" ht="14.4" customHeight="1" x14ac:dyDescent="0.3">
      <c r="A281" s="14">
        <v>85</v>
      </c>
      <c r="B281" s="14" t="s">
        <v>428</v>
      </c>
      <c r="C281" s="15" t="s">
        <v>429</v>
      </c>
      <c r="D281" s="16">
        <v>437930</v>
      </c>
      <c r="E281" s="196">
        <v>525516</v>
      </c>
      <c r="H281" s="162"/>
      <c r="I281" s="162"/>
      <c r="J281" s="162"/>
      <c r="K281" s="162"/>
      <c r="L281" s="162"/>
      <c r="M281" s="162"/>
      <c r="N281" s="162"/>
      <c r="O281" s="162"/>
      <c r="P281" s="162"/>
      <c r="AW281" s="162"/>
      <c r="AX281" s="162"/>
      <c r="AY281" s="162"/>
      <c r="AZ281" s="162"/>
      <c r="BA281" s="162"/>
      <c r="BB281" s="162"/>
    </row>
    <row r="282" spans="1:54" ht="14.4" customHeight="1" x14ac:dyDescent="0.3">
      <c r="A282" s="14">
        <v>86</v>
      </c>
      <c r="B282" s="14" t="s">
        <v>412</v>
      </c>
      <c r="C282" s="15" t="s">
        <v>413</v>
      </c>
      <c r="D282" s="16">
        <v>46620</v>
      </c>
      <c r="E282" s="196">
        <v>55944</v>
      </c>
      <c r="H282" s="162"/>
      <c r="I282" s="162"/>
      <c r="J282" s="162"/>
      <c r="K282" s="162"/>
      <c r="L282" s="162"/>
      <c r="M282" s="162"/>
      <c r="N282" s="162"/>
      <c r="O282" s="162"/>
      <c r="P282" s="162"/>
      <c r="AW282" s="162"/>
      <c r="AX282" s="162"/>
      <c r="AY282" s="162"/>
      <c r="AZ282" s="162"/>
      <c r="BA282" s="162"/>
      <c r="BB282" s="162"/>
    </row>
    <row r="283" spans="1:54" ht="22.95" customHeight="1" x14ac:dyDescent="0.3">
      <c r="A283" s="14">
        <v>87</v>
      </c>
      <c r="B283" s="14" t="s">
        <v>410</v>
      </c>
      <c r="C283" s="15" t="s">
        <v>411</v>
      </c>
      <c r="D283" s="16">
        <v>43920</v>
      </c>
      <c r="E283" s="196">
        <v>52704</v>
      </c>
      <c r="H283" s="162"/>
      <c r="I283" s="162"/>
      <c r="J283" s="162"/>
      <c r="K283" s="162"/>
      <c r="L283" s="162"/>
      <c r="M283" s="162"/>
      <c r="N283" s="162"/>
      <c r="O283" s="162"/>
      <c r="P283" s="162"/>
      <c r="AW283" s="162"/>
      <c r="AX283" s="162"/>
      <c r="AY283" s="162"/>
      <c r="AZ283" s="162"/>
      <c r="BA283" s="162"/>
      <c r="BB283" s="162"/>
    </row>
    <row r="284" spans="1:54" ht="14.4" customHeight="1" x14ac:dyDescent="0.3">
      <c r="A284" s="14">
        <v>88</v>
      </c>
      <c r="B284" s="14" t="s">
        <v>290</v>
      </c>
      <c r="C284" s="15" t="s">
        <v>430</v>
      </c>
      <c r="D284" s="16">
        <v>41110</v>
      </c>
      <c r="E284" s="196">
        <v>49332</v>
      </c>
      <c r="H284" s="162"/>
      <c r="I284" s="162"/>
      <c r="J284" s="162"/>
      <c r="K284" s="162"/>
      <c r="L284" s="162"/>
      <c r="M284" s="162"/>
      <c r="N284" s="162"/>
      <c r="O284" s="162"/>
      <c r="P284" s="162"/>
      <c r="AW284" s="162"/>
      <c r="AX284" s="162"/>
      <c r="AY284" s="162"/>
      <c r="AZ284" s="162"/>
      <c r="BA284" s="162"/>
      <c r="BB284" s="162"/>
    </row>
    <row r="285" spans="1:54" ht="14.4" customHeight="1" x14ac:dyDescent="0.3">
      <c r="A285" s="4"/>
      <c r="B285" s="4"/>
      <c r="C285" s="4"/>
      <c r="D285" s="43"/>
      <c r="E285" s="43"/>
      <c r="H285" s="162"/>
      <c r="I285" s="162"/>
      <c r="J285" s="162"/>
      <c r="K285" s="162"/>
      <c r="L285" s="162"/>
      <c r="M285" s="162"/>
      <c r="N285" s="162"/>
      <c r="O285" s="162"/>
      <c r="P285" s="162"/>
      <c r="AW285" s="162"/>
      <c r="AX285" s="162"/>
      <c r="AY285" s="162"/>
      <c r="AZ285" s="162"/>
      <c r="BA285" s="162"/>
      <c r="BB285" s="162"/>
    </row>
    <row r="286" spans="1:54" ht="14.4" customHeight="1" x14ac:dyDescent="0.3">
      <c r="A286" s="35" t="s">
        <v>431</v>
      </c>
      <c r="B286" s="44" t="s">
        <v>432</v>
      </c>
      <c r="C286" s="13"/>
      <c r="D286" s="19"/>
      <c r="E286" s="19"/>
      <c r="H286" s="162"/>
      <c r="I286" s="162"/>
      <c r="J286" s="162"/>
      <c r="K286" s="162"/>
      <c r="L286" s="162"/>
      <c r="M286" s="162"/>
      <c r="N286" s="162"/>
      <c r="O286" s="162"/>
      <c r="P286" s="162"/>
      <c r="AW286" s="162"/>
      <c r="AX286" s="162"/>
      <c r="AY286" s="162"/>
      <c r="AZ286" s="162"/>
      <c r="BA286" s="162"/>
      <c r="BB286" s="162"/>
    </row>
    <row r="287" spans="1:54" ht="21" customHeight="1" x14ac:dyDescent="0.3">
      <c r="A287" s="36" t="s">
        <v>433</v>
      </c>
      <c r="B287" s="36"/>
      <c r="C287" s="36"/>
      <c r="D287" s="36"/>
      <c r="E287" s="36"/>
      <c r="H287" s="162"/>
      <c r="I287" s="162"/>
      <c r="J287" s="162"/>
      <c r="K287" s="162"/>
      <c r="L287" s="162"/>
      <c r="M287" s="162"/>
      <c r="N287" s="162"/>
      <c r="O287" s="162"/>
      <c r="P287" s="162"/>
      <c r="AW287" s="162"/>
      <c r="AX287" s="162"/>
      <c r="AY287" s="162"/>
      <c r="AZ287" s="162"/>
      <c r="BA287" s="162"/>
      <c r="BB287" s="162"/>
    </row>
    <row r="288" spans="1:54" ht="14.4" customHeight="1" x14ac:dyDescent="0.3">
      <c r="A288" s="36" t="s">
        <v>434</v>
      </c>
      <c r="B288" s="36"/>
      <c r="C288" s="36"/>
      <c r="D288" s="36"/>
      <c r="E288" s="36"/>
      <c r="H288" s="162"/>
      <c r="I288" s="162"/>
      <c r="J288" s="162"/>
      <c r="K288" s="162"/>
      <c r="L288" s="162"/>
      <c r="M288" s="162"/>
      <c r="N288" s="162"/>
      <c r="O288" s="162"/>
      <c r="P288" s="162"/>
      <c r="AW288" s="162"/>
      <c r="AX288" s="162"/>
      <c r="AY288" s="162"/>
      <c r="AZ288" s="162"/>
      <c r="BA288" s="162"/>
      <c r="BB288" s="162"/>
    </row>
    <row r="289" spans="1:54" ht="24.6" x14ac:dyDescent="0.4">
      <c r="A289" s="36" t="s">
        <v>435</v>
      </c>
      <c r="B289" s="36"/>
      <c r="C289" s="36"/>
      <c r="D289" s="36"/>
      <c r="E289" s="36"/>
      <c r="F289" s="269" t="s">
        <v>37</v>
      </c>
      <c r="H289" s="162"/>
      <c r="I289" s="162"/>
      <c r="J289" s="162"/>
      <c r="K289" s="162"/>
      <c r="L289" s="162"/>
      <c r="M289" s="162"/>
      <c r="N289" s="162"/>
      <c r="O289" s="162"/>
      <c r="P289" s="162"/>
      <c r="AW289" s="162"/>
      <c r="AX289" s="162"/>
      <c r="AY289" s="162"/>
      <c r="AZ289" s="162"/>
      <c r="BA289" s="162"/>
      <c r="BB289" s="162"/>
    </row>
    <row r="290" spans="1:54" ht="14.4" customHeight="1" x14ac:dyDescent="0.3">
      <c r="A290" s="4"/>
      <c r="B290" s="4"/>
      <c r="C290" s="4"/>
      <c r="D290" s="4"/>
      <c r="E290" s="4"/>
      <c r="H290" s="162"/>
      <c r="I290" s="162"/>
      <c r="J290" s="162"/>
      <c r="K290" s="162"/>
      <c r="L290" s="162"/>
      <c r="M290" s="162"/>
      <c r="N290" s="162"/>
      <c r="O290" s="162"/>
      <c r="P290" s="162"/>
      <c r="AW290" s="162"/>
      <c r="AX290" s="162"/>
      <c r="AY290" s="162"/>
      <c r="AZ290" s="162"/>
      <c r="BA290" s="162"/>
      <c r="BB290" s="162"/>
    </row>
    <row r="291" spans="1:54" ht="14.4" customHeight="1" x14ac:dyDescent="0.3">
      <c r="A291" s="13" t="s">
        <v>436</v>
      </c>
      <c r="B291" s="44" t="s">
        <v>437</v>
      </c>
      <c r="C291" s="13"/>
      <c r="D291" s="31"/>
      <c r="E291" s="31"/>
      <c r="H291" s="162"/>
      <c r="I291" s="162"/>
      <c r="J291" s="162"/>
      <c r="K291" s="162"/>
      <c r="L291" s="162"/>
      <c r="M291" s="162"/>
      <c r="N291" s="162"/>
      <c r="O291" s="162"/>
      <c r="P291" s="162"/>
      <c r="AW291" s="162"/>
      <c r="AX291" s="162"/>
      <c r="AY291" s="162"/>
      <c r="AZ291" s="162"/>
      <c r="BA291" s="162"/>
      <c r="BB291" s="162"/>
    </row>
    <row r="292" spans="1:54" ht="14.4" customHeight="1" x14ac:dyDescent="0.3">
      <c r="A292" s="36" t="s">
        <v>433</v>
      </c>
      <c r="B292" s="36"/>
      <c r="C292" s="36"/>
      <c r="D292" s="36"/>
      <c r="E292" s="36"/>
      <c r="H292" s="162"/>
      <c r="I292" s="162"/>
      <c r="J292" s="162"/>
      <c r="K292" s="162"/>
      <c r="L292" s="162"/>
      <c r="M292" s="162"/>
      <c r="N292" s="162"/>
      <c r="O292" s="162"/>
      <c r="P292" s="162"/>
      <c r="AW292" s="162"/>
      <c r="AX292" s="162"/>
      <c r="AY292" s="162"/>
      <c r="AZ292" s="162"/>
      <c r="BA292" s="162"/>
      <c r="BB292" s="162"/>
    </row>
    <row r="293" spans="1:54" ht="14.4" customHeight="1" x14ac:dyDescent="0.3">
      <c r="A293" s="36" t="s">
        <v>438</v>
      </c>
      <c r="B293" s="36"/>
      <c r="C293" s="36"/>
      <c r="D293" s="36"/>
      <c r="E293" s="36"/>
      <c r="H293" s="162"/>
      <c r="I293" s="162"/>
      <c r="J293" s="162"/>
      <c r="K293" s="162"/>
      <c r="L293" s="162"/>
      <c r="M293" s="162"/>
      <c r="N293" s="162"/>
      <c r="O293" s="162"/>
      <c r="P293" s="162"/>
      <c r="AW293" s="162"/>
      <c r="AX293" s="162"/>
      <c r="AY293" s="162"/>
      <c r="AZ293" s="162"/>
      <c r="BA293" s="162"/>
      <c r="BB293" s="162"/>
    </row>
    <row r="294" spans="1:54" ht="18.600000000000001" customHeight="1" x14ac:dyDescent="0.4">
      <c r="A294" s="36" t="s">
        <v>435</v>
      </c>
      <c r="B294" s="36"/>
      <c r="C294" s="36"/>
      <c r="D294" s="36"/>
      <c r="E294" s="36"/>
      <c r="F294" s="269" t="s">
        <v>37</v>
      </c>
      <c r="H294" s="162"/>
      <c r="I294" s="162"/>
      <c r="J294" s="162"/>
      <c r="K294" s="162"/>
      <c r="L294" s="162"/>
      <c r="M294" s="162"/>
      <c r="N294" s="162"/>
      <c r="O294" s="162"/>
      <c r="P294" s="162"/>
      <c r="AW294" s="162"/>
      <c r="AX294" s="162"/>
      <c r="AY294" s="162"/>
      <c r="AZ294" s="162"/>
      <c r="BA294" s="162"/>
      <c r="BB294" s="162"/>
    </row>
    <row r="295" spans="1:54" ht="14.4" customHeight="1" x14ac:dyDescent="0.3">
      <c r="A295" s="45" t="s">
        <v>439</v>
      </c>
      <c r="B295" s="46"/>
      <c r="C295" s="46"/>
      <c r="D295" s="46"/>
      <c r="E295" s="46"/>
      <c r="H295" s="162"/>
      <c r="I295" s="162"/>
      <c r="J295" s="162"/>
      <c r="K295" s="162"/>
      <c r="L295" s="162"/>
      <c r="M295" s="162"/>
      <c r="N295" s="162"/>
      <c r="O295" s="162"/>
      <c r="P295" s="162"/>
      <c r="AW295" s="162"/>
      <c r="AX295" s="162"/>
      <c r="AY295" s="162"/>
      <c r="AZ295" s="162"/>
      <c r="BA295" s="162"/>
      <c r="BB295" s="162"/>
    </row>
    <row r="296" spans="1:54" ht="24" customHeight="1" x14ac:dyDescent="0.3">
      <c r="A296" s="36" t="s">
        <v>440</v>
      </c>
      <c r="B296" s="36"/>
      <c r="C296" s="36"/>
      <c r="D296" s="36"/>
      <c r="E296" s="36"/>
      <c r="H296" s="162"/>
      <c r="I296" s="162"/>
      <c r="J296" s="162"/>
      <c r="K296" s="162"/>
      <c r="L296" s="162"/>
      <c r="M296" s="162"/>
      <c r="N296" s="162"/>
      <c r="O296" s="162"/>
      <c r="P296" s="162"/>
      <c r="AW296" s="162"/>
      <c r="AX296" s="162"/>
      <c r="AY296" s="162"/>
      <c r="AZ296" s="162"/>
      <c r="BA296" s="162"/>
      <c r="BB296" s="162"/>
    </row>
    <row r="297" spans="1:54" ht="14.4" customHeight="1" x14ac:dyDescent="0.3">
      <c r="A297" s="36" t="s">
        <v>441</v>
      </c>
      <c r="B297" s="36"/>
      <c r="C297" s="36"/>
      <c r="D297" s="36"/>
      <c r="E297" s="36"/>
      <c r="H297" s="162"/>
      <c r="I297" s="162"/>
      <c r="J297" s="162"/>
      <c r="K297" s="162"/>
      <c r="L297" s="162"/>
      <c r="M297" s="162"/>
      <c r="N297" s="162"/>
      <c r="O297" s="162"/>
      <c r="P297" s="162"/>
      <c r="AW297" s="162"/>
      <c r="AX297" s="162"/>
      <c r="AY297" s="162"/>
      <c r="AZ297" s="162"/>
      <c r="BA297" s="162"/>
      <c r="BB297" s="162"/>
    </row>
    <row r="298" spans="1:54" ht="24.6" x14ac:dyDescent="0.4">
      <c r="A298" s="36"/>
      <c r="B298" s="36"/>
      <c r="C298" s="36"/>
      <c r="D298" s="13" t="s">
        <v>34</v>
      </c>
      <c r="E298" s="13" t="s">
        <v>35</v>
      </c>
      <c r="F298" s="269" t="s">
        <v>37</v>
      </c>
      <c r="H298" s="162"/>
      <c r="I298" s="162"/>
      <c r="J298" s="162"/>
      <c r="K298" s="162"/>
      <c r="L298" s="162"/>
      <c r="M298" s="162"/>
      <c r="N298" s="162"/>
      <c r="O298" s="162"/>
      <c r="P298" s="162"/>
      <c r="AW298" s="162"/>
      <c r="AX298" s="162"/>
      <c r="AY298" s="162"/>
      <c r="AZ298" s="162"/>
      <c r="BA298" s="162"/>
      <c r="BB298" s="162"/>
    </row>
    <row r="299" spans="1:54" ht="18.600000000000001" customHeight="1" x14ac:dyDescent="0.3">
      <c r="A299" s="26">
        <v>1</v>
      </c>
      <c r="B299" s="26" t="s">
        <v>442</v>
      </c>
      <c r="C299" s="25" t="s">
        <v>443</v>
      </c>
      <c r="D299" s="16">
        <v>190840</v>
      </c>
      <c r="E299" s="196">
        <v>229008</v>
      </c>
      <c r="H299" s="162"/>
      <c r="I299" s="162"/>
      <c r="J299" s="162"/>
      <c r="K299" s="162"/>
      <c r="L299" s="162"/>
      <c r="M299" s="162"/>
      <c r="N299" s="162"/>
      <c r="O299" s="162"/>
      <c r="P299" s="162"/>
      <c r="AW299" s="162"/>
      <c r="AX299" s="162"/>
      <c r="AY299" s="162"/>
      <c r="AZ299" s="162"/>
      <c r="BA299" s="162"/>
      <c r="BB299" s="162"/>
    </row>
    <row r="300" spans="1:54" ht="14.4" customHeight="1" x14ac:dyDescent="0.3">
      <c r="A300" s="25">
        <v>2</v>
      </c>
      <c r="B300" s="25" t="s">
        <v>444</v>
      </c>
      <c r="C300" s="25" t="s">
        <v>445</v>
      </c>
      <c r="D300" s="16">
        <v>174980</v>
      </c>
      <c r="E300" s="196">
        <v>209976</v>
      </c>
      <c r="H300" s="162"/>
      <c r="I300" s="162"/>
      <c r="J300" s="162"/>
      <c r="K300" s="162"/>
      <c r="L300" s="162"/>
      <c r="M300" s="162"/>
      <c r="N300" s="162"/>
      <c r="O300" s="162"/>
      <c r="P300" s="162"/>
      <c r="AW300" s="162"/>
      <c r="AX300" s="162"/>
      <c r="AY300" s="162"/>
      <c r="AZ300" s="162"/>
      <c r="BA300" s="162"/>
      <c r="BB300" s="162"/>
    </row>
    <row r="301" spans="1:54" ht="14.4" customHeight="1" x14ac:dyDescent="0.3">
      <c r="A301" s="21"/>
      <c r="B301" s="21"/>
      <c r="C301" s="21" t="s">
        <v>446</v>
      </c>
      <c r="D301" s="16"/>
      <c r="E301" s="30"/>
      <c r="H301" s="162"/>
      <c r="I301" s="162"/>
      <c r="J301" s="162"/>
      <c r="K301" s="162"/>
      <c r="L301" s="162"/>
      <c r="M301" s="162"/>
      <c r="N301" s="162"/>
      <c r="O301" s="162"/>
      <c r="P301" s="162"/>
      <c r="AW301" s="162"/>
      <c r="AX301" s="162"/>
      <c r="AY301" s="162"/>
      <c r="AZ301" s="162"/>
      <c r="BA301" s="162"/>
      <c r="BB301" s="162"/>
    </row>
    <row r="302" spans="1:54" ht="14.4" customHeight="1" x14ac:dyDescent="0.3">
      <c r="A302" s="20">
        <v>3</v>
      </c>
      <c r="B302" s="20" t="s">
        <v>447</v>
      </c>
      <c r="C302" s="21" t="s">
        <v>448</v>
      </c>
      <c r="D302" s="16">
        <v>46050</v>
      </c>
      <c r="E302" s="196">
        <v>55260</v>
      </c>
      <c r="H302" s="162"/>
      <c r="I302" s="162"/>
      <c r="J302" s="162"/>
      <c r="K302" s="162"/>
      <c r="L302" s="162"/>
      <c r="M302" s="162"/>
      <c r="N302" s="162"/>
      <c r="O302" s="162"/>
      <c r="P302" s="162"/>
      <c r="AW302" s="162"/>
      <c r="AX302" s="162"/>
      <c r="AY302" s="162"/>
      <c r="AZ302" s="162"/>
      <c r="BA302" s="162"/>
      <c r="BB302" s="162"/>
    </row>
    <row r="303" spans="1:54" ht="14.4" customHeight="1" x14ac:dyDescent="0.3">
      <c r="A303" s="14">
        <v>4</v>
      </c>
      <c r="B303" s="14" t="s">
        <v>449</v>
      </c>
      <c r="C303" s="15" t="s">
        <v>450</v>
      </c>
      <c r="D303" s="16">
        <v>37690</v>
      </c>
      <c r="E303" s="196">
        <v>45228</v>
      </c>
      <c r="H303" s="162"/>
      <c r="I303" s="162"/>
      <c r="J303" s="162"/>
      <c r="K303" s="162"/>
      <c r="L303" s="162"/>
      <c r="M303" s="162"/>
      <c r="N303" s="162"/>
      <c r="O303" s="162"/>
      <c r="P303" s="162"/>
      <c r="AW303" s="162"/>
      <c r="AX303" s="162"/>
      <c r="AY303" s="162"/>
      <c r="AZ303" s="162"/>
      <c r="BA303" s="162"/>
      <c r="BB303" s="162"/>
    </row>
    <row r="304" spans="1:54" ht="14.4" customHeight="1" x14ac:dyDescent="0.3">
      <c r="A304" s="17"/>
      <c r="B304" s="47" t="s">
        <v>451</v>
      </c>
      <c r="C304" s="47"/>
      <c r="D304" s="48"/>
      <c r="E304" s="23"/>
      <c r="H304" s="162"/>
      <c r="I304" s="162"/>
      <c r="J304" s="162"/>
      <c r="K304" s="162"/>
      <c r="L304" s="162"/>
      <c r="M304" s="162"/>
      <c r="N304" s="162"/>
      <c r="O304" s="162"/>
      <c r="P304" s="162"/>
      <c r="AW304" s="162"/>
      <c r="AX304" s="162"/>
      <c r="AY304" s="162"/>
      <c r="AZ304" s="162"/>
      <c r="BA304" s="162"/>
      <c r="BB304" s="162"/>
    </row>
    <row r="305" spans="1:54" ht="14.4" customHeight="1" x14ac:dyDescent="0.3">
      <c r="A305" s="4"/>
      <c r="B305" s="4"/>
      <c r="C305" s="4"/>
      <c r="D305" s="17" t="s">
        <v>34</v>
      </c>
      <c r="E305" s="17" t="s">
        <v>35</v>
      </c>
      <c r="H305" s="162"/>
      <c r="I305" s="162"/>
      <c r="J305" s="162"/>
      <c r="K305" s="162"/>
      <c r="L305" s="162"/>
      <c r="M305" s="162"/>
      <c r="N305" s="162"/>
      <c r="O305" s="162"/>
      <c r="P305" s="162"/>
      <c r="AW305" s="162"/>
      <c r="AX305" s="162"/>
      <c r="AY305" s="162"/>
      <c r="AZ305" s="162"/>
      <c r="BA305" s="162"/>
      <c r="BB305" s="162"/>
    </row>
    <row r="306" spans="1:54" ht="14.4" customHeight="1" x14ac:dyDescent="0.3">
      <c r="A306" s="36" t="s">
        <v>452</v>
      </c>
      <c r="B306" s="36"/>
      <c r="C306" s="36"/>
      <c r="D306" s="36"/>
      <c r="E306" s="36"/>
      <c r="H306" s="162"/>
      <c r="I306" s="162"/>
      <c r="J306" s="162"/>
      <c r="K306" s="162"/>
      <c r="L306" s="162"/>
      <c r="M306" s="162"/>
      <c r="N306" s="162"/>
      <c r="O306" s="162"/>
      <c r="P306" s="162"/>
      <c r="AW306" s="162"/>
      <c r="AX306" s="162"/>
      <c r="AY306" s="162"/>
      <c r="AZ306" s="162"/>
      <c r="BA306" s="162"/>
      <c r="BB306" s="162"/>
    </row>
    <row r="307" spans="1:54" ht="24.6" x14ac:dyDescent="0.4">
      <c r="A307" s="36" t="s">
        <v>453</v>
      </c>
      <c r="B307" s="49"/>
      <c r="C307" s="49"/>
      <c r="D307" s="49"/>
      <c r="E307" s="49"/>
      <c r="F307" s="230" t="s">
        <v>37</v>
      </c>
      <c r="H307" s="162"/>
      <c r="I307" s="162"/>
      <c r="J307" s="162"/>
      <c r="K307" s="162"/>
      <c r="L307" s="162"/>
      <c r="M307" s="162"/>
      <c r="N307" s="162"/>
      <c r="O307" s="162"/>
      <c r="P307" s="162"/>
      <c r="AW307" s="162"/>
      <c r="AX307" s="162"/>
      <c r="AY307" s="162"/>
      <c r="AZ307" s="162"/>
      <c r="BA307" s="162"/>
      <c r="BB307" s="162"/>
    </row>
    <row r="308" spans="1:54" ht="14.4" customHeight="1" x14ac:dyDescent="0.3">
      <c r="A308" s="14">
        <v>5</v>
      </c>
      <c r="B308" s="14" t="s">
        <v>454</v>
      </c>
      <c r="C308" s="15" t="s">
        <v>455</v>
      </c>
      <c r="D308" s="16">
        <v>206860</v>
      </c>
      <c r="E308" s="196">
        <v>248232</v>
      </c>
      <c r="H308" s="162"/>
      <c r="I308" s="162"/>
      <c r="J308" s="162"/>
      <c r="K308" s="162"/>
      <c r="L308" s="162"/>
      <c r="M308" s="162"/>
      <c r="N308" s="162"/>
      <c r="O308" s="162"/>
      <c r="P308" s="162"/>
      <c r="AW308" s="162"/>
      <c r="AX308" s="162"/>
      <c r="AY308" s="162"/>
      <c r="AZ308" s="162"/>
      <c r="BA308" s="162"/>
      <c r="BB308" s="162"/>
    </row>
    <row r="309" spans="1:54" ht="14.4" customHeight="1" x14ac:dyDescent="0.3">
      <c r="A309" s="14">
        <v>6</v>
      </c>
      <c r="B309" s="14" t="s">
        <v>456</v>
      </c>
      <c r="C309" s="15" t="s">
        <v>457</v>
      </c>
      <c r="D309" s="16">
        <v>252620</v>
      </c>
      <c r="E309" s="196">
        <v>303144</v>
      </c>
      <c r="H309" s="162"/>
      <c r="I309" s="162"/>
      <c r="J309" s="162"/>
      <c r="K309" s="162"/>
      <c r="L309" s="162"/>
      <c r="M309" s="162"/>
      <c r="N309" s="162"/>
      <c r="O309" s="162"/>
      <c r="P309" s="162"/>
      <c r="AW309" s="162"/>
      <c r="AX309" s="162"/>
      <c r="AY309" s="162"/>
      <c r="AZ309" s="162"/>
      <c r="BA309" s="162"/>
      <c r="BB309" s="162"/>
    </row>
    <row r="310" spans="1:54" ht="14.4" customHeight="1" x14ac:dyDescent="0.3">
      <c r="A310" s="14">
        <v>7</v>
      </c>
      <c r="B310" s="14" t="s">
        <v>458</v>
      </c>
      <c r="C310" s="15" t="s">
        <v>459</v>
      </c>
      <c r="D310" s="16">
        <v>298660</v>
      </c>
      <c r="E310" s="196">
        <v>358392</v>
      </c>
      <c r="H310" s="162"/>
      <c r="I310" s="162"/>
      <c r="J310" s="162"/>
      <c r="K310" s="162"/>
      <c r="L310" s="162"/>
      <c r="M310" s="162"/>
      <c r="N310" s="162"/>
      <c r="O310" s="162"/>
      <c r="P310" s="162"/>
      <c r="AW310" s="162"/>
      <c r="AX310" s="162"/>
      <c r="AY310" s="162"/>
      <c r="AZ310" s="162"/>
      <c r="BA310" s="162"/>
      <c r="BB310" s="162"/>
    </row>
    <row r="311" spans="1:54" ht="14.4" customHeight="1" x14ac:dyDescent="0.3">
      <c r="A311" s="14">
        <v>8</v>
      </c>
      <c r="B311" s="14" t="s">
        <v>460</v>
      </c>
      <c r="C311" s="15" t="s">
        <v>461</v>
      </c>
      <c r="D311" s="16">
        <v>280950</v>
      </c>
      <c r="E311" s="196">
        <v>337140</v>
      </c>
      <c r="H311" s="162"/>
      <c r="I311" s="162"/>
      <c r="J311" s="162"/>
      <c r="K311" s="162"/>
      <c r="L311" s="162"/>
      <c r="M311" s="162"/>
      <c r="N311" s="162"/>
      <c r="O311" s="162"/>
      <c r="P311" s="162"/>
      <c r="AW311" s="162"/>
      <c r="AX311" s="162"/>
      <c r="AY311" s="162"/>
      <c r="AZ311" s="162"/>
      <c r="BA311" s="162"/>
      <c r="BB311" s="162"/>
    </row>
    <row r="312" spans="1:54" ht="14.4" customHeight="1" x14ac:dyDescent="0.3">
      <c r="A312" s="14">
        <v>9</v>
      </c>
      <c r="B312" s="14" t="s">
        <v>462</v>
      </c>
      <c r="C312" s="15" t="s">
        <v>448</v>
      </c>
      <c r="D312" s="16">
        <v>46050</v>
      </c>
      <c r="E312" s="196">
        <v>55260</v>
      </c>
      <c r="H312" s="162"/>
      <c r="I312" s="162"/>
      <c r="J312" s="162"/>
      <c r="K312" s="162"/>
      <c r="L312" s="162"/>
      <c r="M312" s="162"/>
      <c r="N312" s="162"/>
      <c r="O312" s="162"/>
      <c r="P312" s="162"/>
      <c r="AW312" s="162"/>
      <c r="AX312" s="162"/>
      <c r="AY312" s="162"/>
      <c r="AZ312" s="162"/>
      <c r="BA312" s="162"/>
      <c r="BB312" s="162"/>
    </row>
    <row r="313" spans="1:54" ht="14.4" customHeight="1" x14ac:dyDescent="0.3">
      <c r="A313" s="14">
        <v>10</v>
      </c>
      <c r="B313" s="14" t="s">
        <v>449</v>
      </c>
      <c r="C313" s="15" t="s">
        <v>463</v>
      </c>
      <c r="D313" s="16">
        <v>37690</v>
      </c>
      <c r="E313" s="196">
        <v>45228</v>
      </c>
      <c r="H313" s="162"/>
      <c r="I313" s="162"/>
      <c r="J313" s="162"/>
      <c r="K313" s="162"/>
      <c r="L313" s="162"/>
      <c r="M313" s="162"/>
      <c r="N313" s="162"/>
      <c r="O313" s="162"/>
      <c r="P313" s="162"/>
      <c r="AW313" s="162"/>
      <c r="AX313" s="162"/>
      <c r="AY313" s="162"/>
      <c r="AZ313" s="162"/>
      <c r="BA313" s="162"/>
      <c r="BB313" s="162"/>
    </row>
    <row r="314" spans="1:54" ht="14.4" customHeight="1" x14ac:dyDescent="0.3">
      <c r="A314" s="4"/>
      <c r="B314" s="47" t="s">
        <v>451</v>
      </c>
      <c r="C314" s="50"/>
      <c r="D314" s="50"/>
      <c r="E314" s="4"/>
      <c r="H314" s="162"/>
      <c r="I314" s="162"/>
      <c r="J314" s="162"/>
      <c r="K314" s="162"/>
      <c r="L314" s="162"/>
      <c r="M314" s="162"/>
      <c r="N314" s="162"/>
      <c r="O314" s="162"/>
      <c r="P314" s="162"/>
      <c r="AW314" s="162"/>
      <c r="AX314" s="162"/>
      <c r="AY314" s="162"/>
      <c r="AZ314" s="162"/>
      <c r="BA314" s="162"/>
      <c r="BB314" s="162"/>
    </row>
    <row r="315" spans="1:54" ht="14.4" customHeight="1" x14ac:dyDescent="0.3">
      <c r="H315" s="162"/>
      <c r="I315" s="162"/>
      <c r="J315" s="162"/>
      <c r="K315" s="162"/>
      <c r="L315" s="162"/>
      <c r="M315" s="162"/>
      <c r="N315" s="162"/>
      <c r="O315" s="162"/>
      <c r="P315" s="162"/>
      <c r="AW315" s="162"/>
      <c r="AX315" s="162"/>
      <c r="AY315" s="162"/>
      <c r="AZ315" s="162"/>
      <c r="BA315" s="162"/>
      <c r="BB315" s="162"/>
    </row>
    <row r="316" spans="1:54" ht="14.4" customHeight="1" x14ac:dyDescent="0.3">
      <c r="H316" s="162"/>
      <c r="I316" s="162"/>
      <c r="J316" s="162"/>
      <c r="K316" s="162"/>
      <c r="L316" s="162"/>
      <c r="M316" s="162"/>
      <c r="N316" s="162"/>
      <c r="O316" s="162"/>
      <c r="P316" s="162"/>
      <c r="AW316" s="162"/>
      <c r="AX316" s="162"/>
      <c r="AY316" s="162"/>
      <c r="AZ316" s="162"/>
      <c r="BA316" s="162"/>
      <c r="BB316" s="162"/>
    </row>
    <row r="317" spans="1:54" ht="14.4" customHeight="1" x14ac:dyDescent="0.3">
      <c r="H317" s="162"/>
      <c r="I317" s="162"/>
      <c r="J317" s="162"/>
      <c r="K317" s="162"/>
      <c r="L317" s="162"/>
      <c r="M317" s="162"/>
      <c r="N317" s="162"/>
      <c r="O317" s="162"/>
      <c r="P317" s="162"/>
      <c r="AW317" s="162"/>
      <c r="AX317" s="162"/>
      <c r="AY317" s="162"/>
      <c r="AZ317" s="162"/>
      <c r="BA317" s="162"/>
      <c r="BB317" s="162"/>
    </row>
    <row r="318" spans="1:54" ht="14.4" customHeight="1" x14ac:dyDescent="0.3">
      <c r="H318" s="162"/>
      <c r="I318" s="162"/>
      <c r="J318" s="162"/>
      <c r="K318" s="162"/>
      <c r="L318" s="162"/>
      <c r="M318" s="162"/>
      <c r="N318" s="162"/>
      <c r="O318" s="162"/>
      <c r="P318" s="162"/>
      <c r="AW318" s="162"/>
      <c r="AX318" s="162"/>
      <c r="AY318" s="162"/>
      <c r="AZ318" s="162"/>
      <c r="BA318" s="162"/>
      <c r="BB318" s="162"/>
    </row>
    <row r="319" spans="1:54" ht="14.4" customHeight="1" x14ac:dyDescent="0.3">
      <c r="H319" s="162"/>
      <c r="I319" s="162"/>
      <c r="J319" s="162"/>
      <c r="K319" s="162"/>
      <c r="L319" s="162"/>
      <c r="M319" s="162"/>
      <c r="N319" s="162"/>
      <c r="O319" s="162"/>
      <c r="P319" s="162"/>
      <c r="AW319" s="162"/>
      <c r="AX319" s="162"/>
      <c r="AY319" s="162"/>
      <c r="AZ319" s="162"/>
      <c r="BA319" s="162"/>
      <c r="BB319" s="162"/>
    </row>
    <row r="320" spans="1:54" ht="14.4" customHeight="1" x14ac:dyDescent="0.3">
      <c r="H320" s="162"/>
      <c r="I320" s="162"/>
      <c r="J320" s="162"/>
      <c r="K320" s="162"/>
      <c r="L320" s="162"/>
      <c r="M320" s="162"/>
      <c r="N320" s="162"/>
      <c r="O320" s="162"/>
      <c r="P320" s="162"/>
      <c r="AW320" s="162"/>
      <c r="AX320" s="162"/>
      <c r="AY320" s="162"/>
      <c r="AZ320" s="162"/>
      <c r="BA320" s="162"/>
      <c r="BB320" s="162"/>
    </row>
    <row r="321" spans="8:54" ht="14.4" customHeight="1" x14ac:dyDescent="0.3">
      <c r="H321" s="162"/>
      <c r="I321" s="162"/>
      <c r="J321" s="162"/>
      <c r="K321" s="162"/>
      <c r="L321" s="162"/>
      <c r="M321" s="162"/>
      <c r="N321" s="162"/>
      <c r="O321" s="162"/>
      <c r="P321" s="162"/>
      <c r="AW321" s="162"/>
      <c r="AX321" s="162"/>
      <c r="AY321" s="162"/>
      <c r="AZ321" s="162"/>
      <c r="BA321" s="162"/>
      <c r="BB321" s="162"/>
    </row>
    <row r="322" spans="8:54" ht="14.4" customHeight="1" x14ac:dyDescent="0.3">
      <c r="H322" s="162"/>
      <c r="I322" s="162"/>
      <c r="J322" s="162"/>
      <c r="K322" s="162"/>
      <c r="L322" s="162"/>
      <c r="M322" s="162"/>
      <c r="N322" s="162"/>
      <c r="O322" s="162"/>
      <c r="P322" s="162"/>
      <c r="AW322" s="162"/>
      <c r="AX322" s="162"/>
      <c r="AY322" s="162"/>
      <c r="AZ322" s="162"/>
      <c r="BA322" s="162"/>
      <c r="BB322" s="162"/>
    </row>
    <row r="323" spans="8:54" ht="14.4" customHeight="1" x14ac:dyDescent="0.3">
      <c r="AW323" s="162"/>
      <c r="AX323" s="162"/>
      <c r="AY323" s="162"/>
      <c r="AZ323" s="162"/>
      <c r="BA323" s="162"/>
      <c r="BB323" s="162"/>
    </row>
  </sheetData>
  <mergeCells count="37">
    <mergeCell ref="I19:Q19"/>
    <mergeCell ref="K13:O13"/>
    <mergeCell ref="I14:Q14"/>
    <mergeCell ref="I15:Q15"/>
    <mergeCell ref="I16:Q16"/>
    <mergeCell ref="I17:Q17"/>
    <mergeCell ref="A4:D4"/>
    <mergeCell ref="A13:D13"/>
    <mergeCell ref="A24:D24"/>
    <mergeCell ref="A36:D36"/>
    <mergeCell ref="A49:D49"/>
    <mergeCell ref="I6:Q6"/>
    <mergeCell ref="A50:D50"/>
    <mergeCell ref="A128:D128"/>
    <mergeCell ref="B140:E140"/>
    <mergeCell ref="A243:D243"/>
    <mergeCell ref="I20:S20"/>
    <mergeCell ref="I21:S21"/>
    <mergeCell ref="L23:N23"/>
    <mergeCell ref="I24:O24"/>
    <mergeCell ref="I25:O25"/>
    <mergeCell ref="I7:Q7"/>
    <mergeCell ref="I8:Q8"/>
    <mergeCell ref="I9:Q9"/>
    <mergeCell ref="I10:S10"/>
    <mergeCell ref="I11:S11"/>
    <mergeCell ref="I18:Q18"/>
    <mergeCell ref="I37:R37"/>
    <mergeCell ref="I36:S36"/>
    <mergeCell ref="I26:O26"/>
    <mergeCell ref="I31:S31"/>
    <mergeCell ref="I30:S30"/>
    <mergeCell ref="I29:O29"/>
    <mergeCell ref="I28:O28"/>
    <mergeCell ref="L35:N35"/>
    <mergeCell ref="L33:N33"/>
    <mergeCell ref="I27:O27"/>
  </mergeCells>
  <hyperlinks>
    <hyperlink ref="I6" location="ИБЭП!A12:A20" display="1.1. ИБЭП 24В"/>
    <hyperlink ref="K13" location="ИБЭП!A60:A62" display="1.2. ИБЭП 48В"/>
    <hyperlink ref="L23" location="ИБЭП!A173:A176" display="1.3 ИБЭП 60В"/>
    <hyperlink ref="L35" location="ИБЭП!A280:A283" display="1.5. ИБЭП 220В"/>
    <hyperlink ref="L33" location="ИБЭП!A275:A279" display="1.4. ИБЭП 110В"/>
    <hyperlink ref="I7" location="ИБЭП!A5:A12" display="ИБЭП!A5:A12"/>
    <hyperlink ref="I6:Q6" location="'1. ИБЭП'!A3:A4" display="1.1. ИБЭП 24В"/>
    <hyperlink ref="I8" location="ИБЭП!A13:A23" display="ИБЭП!A13:A23"/>
    <hyperlink ref="I9" location="ИБЭП!A24:A35" display="ИБЭП!A24:A35"/>
    <hyperlink ref="I10" location="ИБЭП!A37:A48" display="ИБЭП!A37:A48"/>
    <hyperlink ref="I11" location="ИБЭП!A49:A59" display="ИБЭП!A49:A59"/>
    <hyperlink ref="I14" location="ИБЭП!A63:A70" display="ИБЭП!A63:A70"/>
    <hyperlink ref="I15" location="ИБЭП!A72:A80" display="ИБЭП!A72:A80"/>
    <hyperlink ref="I16" location="ИБЭП!A82:A90" display="ИБЭП!A82:A90"/>
    <hyperlink ref="I17" location="ИБЭП!A92:A112" display="ИБЭП!A92:A112"/>
    <hyperlink ref="I18" location="ИБЭП!A114:A127" display="ИБЭП!A114:A127"/>
    <hyperlink ref="I19" location="ИБЭП!A129:A138" display="ИБЭП!A129:A138"/>
    <hyperlink ref="I20" location="ИБЭП!A141:A158" display="ИБЭП!A141:A158"/>
    <hyperlink ref="I21" location="ИБЭП!A161:A172" display="ИБЭП!A161:A172"/>
    <hyperlink ref="I24" location="ИБЭП!A177:A185" display="ИБЭП!A177:A185"/>
    <hyperlink ref="I25" location="ИБЭП!A187:A196" display="ИБЭП!A187:A196"/>
    <hyperlink ref="I27" location="ИБЭП!A198:A216" display="ИБЭП!A198:A216"/>
    <hyperlink ref="I28" location="ИБЭП!A218:A231" display="ИБЭП!A218:A231"/>
    <hyperlink ref="I29" location="ИБЭП!A233:A242" display="ИБЭП!A233:A242"/>
    <hyperlink ref="I30" location="ИБЭП!A245:A262" display="ИБЭП!A245:A262"/>
    <hyperlink ref="I31" location="ИБЭП!A264:A274" display="ИБЭП!A264:A274"/>
    <hyperlink ref="I36" location="ИБЭП!A288:A294" display="ИБЭП!A288:A294"/>
    <hyperlink ref="I37" location="ИБЭП!A297:A302" display="ИБЭП!A297:A302"/>
    <hyperlink ref="F307" location="ИБЭП!J2:J26" display="⇧"/>
    <hyperlink ref="M2" location="ОГЛАВЛЕНИЕ!A1" display="ОГЛАВЛЕНИЕ"/>
    <hyperlink ref="I7:Q7" location="'1. ИБЭП'!A5:A12" display="'1. ИБЭП'!A5:A12"/>
    <hyperlink ref="I8:Q8" location="'1. ИБЭП'!A13:A23" display="'1. ИБЭП'!A13:A23"/>
    <hyperlink ref="I9:Q9" location="'1. ИБЭП'!A24:A35" display="'1. ИБЭП'!A24:A35"/>
    <hyperlink ref="I10:S10" location="'1. ИБЭП'!A36:A48" display="'1. ИБЭП'!A36:A48"/>
    <hyperlink ref="I11:S11" location="'1. ИБЭП'!A49:A59" display="'1. ИБЭП'!A49:A59"/>
    <hyperlink ref="K13:O13" location="'1. ИБЭП'!A60" display="1.2. ИБЭП 48В"/>
    <hyperlink ref="I14:Q14" location="'1. ИБЭП'!A61:A70" display="'1. ИБЭП'!A61:A70"/>
    <hyperlink ref="I15:Q15" location="'1. ИБЭП'!A71:A80" display="'1. ИБЭП'!A71:A80"/>
    <hyperlink ref="I16:Q16" location="'1. ИБЭП'!A81:A90" display="'1. ИБЭП'!A81:A90"/>
    <hyperlink ref="I17:Q17" location="'1. ИБЭП'!A90:A112" display="'1. ИБЭП'!A90:A112"/>
    <hyperlink ref="I18:Q18" location="'1. ИБЭП'!A113:A127" display="'1. ИБЭП'!A113:A127"/>
    <hyperlink ref="I19:Q19" location="'1. ИБЭП'!A128:A138" display="'1. ИБЭП'!A128:A138"/>
    <hyperlink ref="I20:S20" location="'1. ИБЭП'!A139:A158" display="'1. ИБЭП'!A139:A158"/>
    <hyperlink ref="I21:S21" location="'1. ИБЭП'!A159:A172" display="'1. ИБЭП'!A159:A172"/>
    <hyperlink ref="L23:N23" location="'1. ИБЭП'!A173:A174" display="1.3 ИБЭП 60В"/>
    <hyperlink ref="I24:O24" location="'1. ИБЭП'!A175:A185" display="'1. ИБЭП'!A175:A185"/>
    <hyperlink ref="I25:O25" location="'1. ИБЭП'!A186:A196" display="'1. ИБЭП'!A186:A196"/>
    <hyperlink ref="I27:O27" location="'1. ИБЭП'!A208:A225" display="'1. ИБЭП'!A208:A225"/>
    <hyperlink ref="I28:O28" location="'1. ИБЭП'!A228:A241" display="'1. ИБЭП'!A228:A241"/>
    <hyperlink ref="I29:O29" location="'1. ИБЭП'!A243:A253" display="'1. ИБЭП'!A243:A253"/>
    <hyperlink ref="I30:S30" location="'1. ИБЭП'!A255:A271" display="'1. ИБЭП'!A255:A271"/>
    <hyperlink ref="I31:S31" location="'1. ИБЭП'!A274:A284" display="'1. ИБЭП'!A274:A284"/>
    <hyperlink ref="L33:N33" location="'1. ИБЭП'!A286:A289" display="1.4. ИБЭП 110В"/>
    <hyperlink ref="L35:N35" location="'1. ИБЭП'!A291:A295" display="1.5. ИБЭП 220В"/>
    <hyperlink ref="I36:S36" location="'1. ИБЭП'!A296:A304" display="'1. ИБЭП'!A296:A304"/>
    <hyperlink ref="I37:R37" location="'1. ИБЭП'!A306:A313" display="'1. ИБЭП'!A306:A313"/>
    <hyperlink ref="F4" location="'1. ИБЭП'!I1:I36" display="⇧"/>
    <hyperlink ref="F13" location="'1. ИБЭП'!I1:I36" display="⇧"/>
    <hyperlink ref="F24" location="'1. ИБЭП'!I1:I36" display="⇧"/>
    <hyperlink ref="F37" location="'1. ИБЭП'!I1:I36" display="⇧"/>
    <hyperlink ref="F50" location="'1. ИБЭП'!I1:I36" display="⇧"/>
    <hyperlink ref="F62" location="'1. ИБЭП'!I1:I36" display="⇧"/>
    <hyperlink ref="F71" location="'1. ИБЭП'!I1:I36" display="⇧"/>
    <hyperlink ref="F81" location="'1. ИБЭП'!I1:I36" display="⇧"/>
    <hyperlink ref="F91" location="'1. ИБЭП'!I1:I36" display="⇧"/>
    <hyperlink ref="F113" location="'1. ИБЭП'!I1:I36" display="⇧"/>
    <hyperlink ref="F128" location="'1. ИБЭП'!I1:I36" display="⇧"/>
    <hyperlink ref="F140" location="'1. ИБЭП'!I1:I36" display="⇧"/>
    <hyperlink ref="F160" location="'1. ИБЭП'!I1:I36" display="⇧"/>
    <hyperlink ref="F176" location="'1. ИБЭП'!I1:I36" display="⇧"/>
    <hyperlink ref="F186" location="'1. ИБЭП'!I1:I36" display="⇧"/>
    <hyperlink ref="F208" location="'1. ИБЭП'!I1:I36" display="⇧"/>
    <hyperlink ref="F228" location="'1. ИБЭП'!I1:I36" display="⇧"/>
    <hyperlink ref="F243" location="'1. ИБЭП'!I1:I36" display="⇧"/>
    <hyperlink ref="F255" location="'1. ИБЭП'!I1:I36" display="⇧"/>
    <hyperlink ref="F274" location="'1. ИБЭП'!I1:I36" display="⇧"/>
    <hyperlink ref="F289" location="'1. ИБЭП'!I1:I36" display="⇧"/>
    <hyperlink ref="F294" location="'1. ИБЭП'!I1:I36" display="⇧"/>
    <hyperlink ref="F298" location="'1. ИБЭП'!I1:I36" display="⇧"/>
    <hyperlink ref="F197" location="'1. ИБЭП'!I1:I36" display="⇧"/>
    <hyperlink ref="I26" location="ИБЭП!A187:A196" display="ИБЭП!A187:A196"/>
    <hyperlink ref="I26:O26" location="'1. ИБЭП'!A197:A206" display="'1. ИБЭП'!A197:A206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4"/>
  <sheetViews>
    <sheetView showGridLines="0" showRowColHeaders="0" topLeftCell="A106" zoomScale="70" zoomScaleNormal="70" workbookViewId="0">
      <selection activeCell="B450" sqref="B450"/>
    </sheetView>
  </sheetViews>
  <sheetFormatPr defaultRowHeight="14.4" x14ac:dyDescent="0.3"/>
  <cols>
    <col min="1" max="1" width="4.88671875" customWidth="1"/>
    <col min="2" max="2" width="37.88671875" customWidth="1"/>
    <col min="3" max="3" width="95.109375" customWidth="1"/>
    <col min="4" max="5" width="13.6640625" customWidth="1"/>
  </cols>
  <sheetData>
    <row r="1" spans="1:20" ht="17.399999999999999" x14ac:dyDescent="0.3">
      <c r="A1" s="51" t="s">
        <v>464</v>
      </c>
      <c r="B1" s="36"/>
      <c r="C1" s="36"/>
      <c r="D1" s="36"/>
      <c r="E1" s="12"/>
    </row>
    <row r="2" spans="1:20" ht="24.6" x14ac:dyDescent="0.4">
      <c r="A2" s="52"/>
      <c r="B2" s="52"/>
      <c r="C2" s="52"/>
      <c r="D2" s="52"/>
      <c r="E2" s="52"/>
      <c r="I2" s="224"/>
      <c r="J2" s="224"/>
      <c r="K2" s="224"/>
      <c r="L2" s="224"/>
      <c r="M2" s="224"/>
      <c r="N2" s="294" t="s">
        <v>31</v>
      </c>
      <c r="O2" s="225"/>
      <c r="P2" s="224"/>
      <c r="Q2" s="224"/>
      <c r="R2" s="224"/>
      <c r="S2" s="224"/>
      <c r="T2" s="224"/>
    </row>
    <row r="3" spans="1:20" ht="15.6" x14ac:dyDescent="0.3">
      <c r="A3" s="53" t="s">
        <v>465</v>
      </c>
      <c r="B3" s="53"/>
      <c r="C3" s="53"/>
      <c r="D3" s="53"/>
      <c r="E3" s="53"/>
      <c r="I3" s="224"/>
      <c r="J3" s="224"/>
      <c r="K3" s="224"/>
      <c r="L3" s="224"/>
      <c r="M3" s="224"/>
      <c r="N3" s="225"/>
      <c r="O3" s="225"/>
      <c r="P3" s="224"/>
      <c r="Q3" s="224"/>
      <c r="R3" s="224"/>
      <c r="S3" s="224"/>
      <c r="T3" s="224"/>
    </row>
    <row r="4" spans="1:20" ht="18" customHeight="1" x14ac:dyDescent="0.35">
      <c r="A4" s="4"/>
      <c r="B4" s="4"/>
      <c r="C4" s="4"/>
      <c r="D4" s="4"/>
      <c r="E4" s="4"/>
      <c r="I4" s="224"/>
      <c r="J4" s="228"/>
      <c r="K4" s="228"/>
      <c r="L4" s="228"/>
      <c r="M4" s="228"/>
      <c r="N4" s="223" t="s">
        <v>466</v>
      </c>
      <c r="O4" s="229"/>
      <c r="P4" s="228"/>
      <c r="Q4" s="228"/>
      <c r="R4" s="228"/>
      <c r="S4" s="224"/>
      <c r="T4" s="224"/>
    </row>
    <row r="5" spans="1:20" ht="18" customHeight="1" x14ac:dyDescent="0.4">
      <c r="A5" s="12"/>
      <c r="B5" s="6" t="s">
        <v>33</v>
      </c>
      <c r="C5" s="12"/>
      <c r="D5" s="13" t="s">
        <v>34</v>
      </c>
      <c r="E5" s="13" t="s">
        <v>35</v>
      </c>
      <c r="F5" s="268" t="s">
        <v>37</v>
      </c>
      <c r="H5" s="266"/>
      <c r="I5" s="308" t="s">
        <v>467</v>
      </c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263"/>
    </row>
    <row r="6" spans="1:20" ht="18" customHeight="1" x14ac:dyDescent="0.3">
      <c r="A6" s="26">
        <v>1</v>
      </c>
      <c r="B6" s="26" t="s">
        <v>468</v>
      </c>
      <c r="C6" s="25" t="s">
        <v>469</v>
      </c>
      <c r="D6" s="16">
        <v>31740</v>
      </c>
      <c r="E6" s="196">
        <v>38088</v>
      </c>
      <c r="H6" s="266"/>
      <c r="I6" s="263"/>
      <c r="J6" s="263"/>
      <c r="K6" s="263"/>
      <c r="L6" s="263"/>
      <c r="M6" s="263"/>
      <c r="N6" s="264" t="str">
        <f xml:space="preserve"> "- 24В"</f>
        <v>- 24В</v>
      </c>
      <c r="O6" s="263"/>
      <c r="P6" s="263"/>
      <c r="Q6" s="263"/>
      <c r="R6" s="263"/>
      <c r="S6" s="263"/>
      <c r="T6" s="263"/>
    </row>
    <row r="7" spans="1:20" ht="18" customHeight="1" x14ac:dyDescent="0.3">
      <c r="A7" s="20"/>
      <c r="B7" s="20"/>
      <c r="C7" s="21" t="s">
        <v>470</v>
      </c>
      <c r="D7" s="16"/>
      <c r="E7" s="54"/>
      <c r="H7" s="266"/>
      <c r="I7" s="263"/>
      <c r="J7" s="263"/>
      <c r="K7" s="263"/>
      <c r="L7" s="263"/>
      <c r="M7" s="263"/>
      <c r="N7" s="264" t="str">
        <f xml:space="preserve"> "- 48В"</f>
        <v>- 48В</v>
      </c>
      <c r="O7" s="263"/>
      <c r="P7" s="263"/>
      <c r="Q7" s="263"/>
      <c r="R7" s="263"/>
      <c r="S7" s="263"/>
      <c r="T7" s="263"/>
    </row>
    <row r="8" spans="1:20" ht="18" customHeight="1" x14ac:dyDescent="0.3">
      <c r="A8" s="26">
        <v>2</v>
      </c>
      <c r="B8" s="26" t="s">
        <v>471</v>
      </c>
      <c r="C8" s="25" t="s">
        <v>469</v>
      </c>
      <c r="D8" s="16">
        <v>31590</v>
      </c>
      <c r="E8" s="196">
        <v>37908</v>
      </c>
      <c r="H8" s="266"/>
      <c r="I8" s="263"/>
      <c r="J8" s="263"/>
      <c r="K8" s="263"/>
      <c r="L8" s="263"/>
      <c r="M8" s="263"/>
      <c r="N8" s="267" t="str">
        <f xml:space="preserve"> "- 60В"</f>
        <v>- 60В</v>
      </c>
      <c r="O8" s="263"/>
      <c r="P8" s="263"/>
      <c r="Q8" s="263"/>
      <c r="R8" s="263"/>
      <c r="S8" s="263"/>
      <c r="T8" s="263"/>
    </row>
    <row r="9" spans="1:20" ht="15.6" x14ac:dyDescent="0.3">
      <c r="A9" s="20"/>
      <c r="B9" s="20"/>
      <c r="C9" s="21" t="s">
        <v>472</v>
      </c>
      <c r="D9" s="16"/>
      <c r="E9" s="54"/>
      <c r="H9" s="266"/>
      <c r="I9" s="263"/>
      <c r="J9" s="263"/>
      <c r="K9" s="263"/>
      <c r="L9" s="263"/>
      <c r="M9" s="263"/>
      <c r="N9" s="264" t="str">
        <f xml:space="preserve"> "- 110В"</f>
        <v>- 110В</v>
      </c>
      <c r="O9" s="263"/>
      <c r="P9" s="263"/>
      <c r="Q9" s="263"/>
      <c r="R9" s="263"/>
      <c r="S9" s="263"/>
      <c r="T9" s="263"/>
    </row>
    <row r="10" spans="1:20" ht="15.6" x14ac:dyDescent="0.3">
      <c r="A10" s="26">
        <v>3</v>
      </c>
      <c r="B10" s="26" t="s">
        <v>473</v>
      </c>
      <c r="C10" s="25" t="s">
        <v>474</v>
      </c>
      <c r="D10" s="16">
        <v>34990</v>
      </c>
      <c r="E10" s="196">
        <v>41988</v>
      </c>
      <c r="H10" s="266"/>
      <c r="I10" s="263"/>
      <c r="J10" s="263"/>
      <c r="K10" s="263"/>
      <c r="L10" s="263"/>
      <c r="M10" s="263"/>
      <c r="N10" s="264" t="str">
        <f xml:space="preserve"> "- 220В"</f>
        <v>- 220В</v>
      </c>
      <c r="O10" s="263"/>
      <c r="P10" s="263"/>
      <c r="Q10" s="263"/>
      <c r="R10" s="263"/>
      <c r="S10" s="263"/>
      <c r="T10" s="263"/>
    </row>
    <row r="11" spans="1:20" ht="15.6" x14ac:dyDescent="0.3">
      <c r="A11" s="20"/>
      <c r="B11" s="20"/>
      <c r="C11" s="21" t="s">
        <v>475</v>
      </c>
      <c r="D11" s="16"/>
      <c r="E11" s="54"/>
      <c r="H11" s="266"/>
      <c r="I11" s="263"/>
      <c r="J11" s="263"/>
      <c r="K11" s="263"/>
      <c r="L11" s="263"/>
      <c r="M11" s="263"/>
      <c r="N11" s="264" t="str">
        <f xml:space="preserve"> "- 300В"</f>
        <v>- 300В</v>
      </c>
      <c r="O11" s="263"/>
      <c r="P11" s="263"/>
      <c r="Q11" s="263"/>
      <c r="R11" s="263"/>
      <c r="S11" s="263"/>
      <c r="T11" s="263"/>
    </row>
    <row r="12" spans="1:20" ht="18" x14ac:dyDescent="0.35">
      <c r="A12" s="39">
        <v>4</v>
      </c>
      <c r="B12" s="39" t="s">
        <v>476</v>
      </c>
      <c r="C12" s="25" t="s">
        <v>477</v>
      </c>
      <c r="D12" s="16">
        <v>34850</v>
      </c>
      <c r="E12" s="196">
        <v>41820</v>
      </c>
      <c r="H12" s="308" t="s">
        <v>478</v>
      </c>
      <c r="I12" s="308"/>
      <c r="J12" s="308"/>
      <c r="K12" s="308"/>
      <c r="L12" s="308"/>
      <c r="M12" s="308"/>
      <c r="N12" s="308"/>
      <c r="O12" s="308"/>
      <c r="P12" s="308"/>
      <c r="Q12" s="308"/>
      <c r="R12" s="308"/>
      <c r="S12" s="308"/>
      <c r="T12" s="308"/>
    </row>
    <row r="13" spans="1:20" ht="15.6" x14ac:dyDescent="0.3">
      <c r="A13" s="39"/>
      <c r="B13" s="39"/>
      <c r="C13" s="21" t="s">
        <v>479</v>
      </c>
      <c r="D13" s="16"/>
      <c r="E13" s="54"/>
      <c r="H13" s="266"/>
      <c r="I13" s="263"/>
      <c r="J13" s="263"/>
      <c r="K13" s="263"/>
      <c r="L13" s="263"/>
      <c r="M13" s="263"/>
      <c r="N13" s="264" t="str">
        <f xml:space="preserve"> "- 12В"</f>
        <v>- 12В</v>
      </c>
      <c r="O13" s="263"/>
      <c r="P13" s="263"/>
      <c r="Q13" s="263"/>
      <c r="R13" s="263"/>
      <c r="S13" s="263"/>
      <c r="T13" s="263"/>
    </row>
    <row r="14" spans="1:20" ht="15.6" x14ac:dyDescent="0.3">
      <c r="A14" s="26">
        <v>5</v>
      </c>
      <c r="B14" s="55" t="s">
        <v>480</v>
      </c>
      <c r="C14" s="56" t="s">
        <v>481</v>
      </c>
      <c r="D14" s="57">
        <v>28340</v>
      </c>
      <c r="E14" s="196">
        <v>34008</v>
      </c>
      <c r="H14" s="266"/>
      <c r="I14" s="263"/>
      <c r="J14" s="263"/>
      <c r="K14" s="263"/>
      <c r="L14" s="263"/>
      <c r="M14" s="263"/>
      <c r="N14" s="264" t="str">
        <f xml:space="preserve"> "- 24В"</f>
        <v>- 24В</v>
      </c>
      <c r="O14" s="263"/>
      <c r="P14" s="263"/>
      <c r="Q14" s="263"/>
      <c r="R14" s="263"/>
      <c r="S14" s="263"/>
      <c r="T14" s="263"/>
    </row>
    <row r="15" spans="1:20" ht="15.6" x14ac:dyDescent="0.3">
      <c r="A15" s="38"/>
      <c r="B15" s="58"/>
      <c r="C15" s="59" t="s">
        <v>482</v>
      </c>
      <c r="D15" s="57"/>
      <c r="E15" s="60"/>
      <c r="H15" s="266"/>
      <c r="I15" s="263"/>
      <c r="J15" s="263"/>
      <c r="K15" s="263"/>
      <c r="L15" s="263"/>
      <c r="M15" s="263"/>
      <c r="N15" s="267" t="str">
        <f xml:space="preserve"> "- 36В"</f>
        <v>- 36В</v>
      </c>
      <c r="O15" s="263"/>
      <c r="P15" s="263"/>
      <c r="Q15" s="263"/>
      <c r="R15" s="263"/>
      <c r="S15" s="263"/>
      <c r="T15" s="263"/>
    </row>
    <row r="16" spans="1:20" ht="18" x14ac:dyDescent="0.35">
      <c r="A16" s="20"/>
      <c r="B16" s="61"/>
      <c r="C16" s="62" t="s">
        <v>483</v>
      </c>
      <c r="D16" s="63"/>
      <c r="E16" s="64"/>
      <c r="H16" s="266"/>
      <c r="I16" s="263"/>
      <c r="J16" s="263"/>
      <c r="K16" s="263"/>
      <c r="L16" s="263"/>
      <c r="M16" s="263"/>
      <c r="N16" s="264" t="str">
        <f xml:space="preserve"> "- 48В"</f>
        <v>- 48В</v>
      </c>
      <c r="O16" s="263"/>
      <c r="P16" s="263"/>
      <c r="Q16" s="263"/>
      <c r="R16" s="263"/>
      <c r="S16" s="263"/>
      <c r="T16" s="263"/>
    </row>
    <row r="17" spans="1:20" ht="15.6" x14ac:dyDescent="0.3">
      <c r="A17" s="20">
        <v>6</v>
      </c>
      <c r="B17" s="27" t="s">
        <v>484</v>
      </c>
      <c r="C17" s="62" t="s">
        <v>485</v>
      </c>
      <c r="D17" s="63">
        <v>46050</v>
      </c>
      <c r="E17" s="196">
        <v>55260</v>
      </c>
      <c r="H17" s="266"/>
      <c r="I17" s="263"/>
      <c r="J17" s="263"/>
      <c r="K17" s="263"/>
      <c r="L17" s="263"/>
      <c r="M17" s="263"/>
      <c r="N17" s="264" t="str">
        <f xml:space="preserve"> "- 60В"</f>
        <v>- 60В</v>
      </c>
      <c r="O17" s="263"/>
      <c r="P17" s="263"/>
      <c r="Q17" s="263"/>
      <c r="R17" s="263"/>
      <c r="S17" s="263"/>
      <c r="T17" s="263"/>
    </row>
    <row r="18" spans="1:20" ht="15.6" x14ac:dyDescent="0.3">
      <c r="A18" s="14">
        <v>7</v>
      </c>
      <c r="B18" s="29" t="s">
        <v>486</v>
      </c>
      <c r="C18" s="65" t="s">
        <v>487</v>
      </c>
      <c r="D18" s="16">
        <v>52990</v>
      </c>
      <c r="E18" s="196">
        <v>63588</v>
      </c>
      <c r="H18" s="266"/>
      <c r="I18" s="263"/>
      <c r="J18" s="263"/>
      <c r="K18" s="263"/>
      <c r="L18" s="263"/>
      <c r="M18" s="263"/>
      <c r="N18" s="264" t="str">
        <f xml:space="preserve"> "- 110В"</f>
        <v>- 110В</v>
      </c>
      <c r="O18" s="263"/>
      <c r="P18" s="263"/>
      <c r="Q18" s="263"/>
      <c r="R18" s="263"/>
      <c r="S18" s="263"/>
      <c r="T18" s="263"/>
    </row>
    <row r="19" spans="1:20" ht="15.6" x14ac:dyDescent="0.3">
      <c r="A19" s="14">
        <v>8</v>
      </c>
      <c r="B19" s="29" t="s">
        <v>488</v>
      </c>
      <c r="C19" s="65" t="s">
        <v>489</v>
      </c>
      <c r="D19" s="16">
        <v>70700</v>
      </c>
      <c r="E19" s="196">
        <v>84840</v>
      </c>
      <c r="H19" s="266"/>
      <c r="I19" s="263"/>
      <c r="J19" s="263"/>
      <c r="K19" s="263"/>
      <c r="L19" s="263"/>
      <c r="M19" s="263"/>
      <c r="N19" s="264" t="str">
        <f xml:space="preserve"> "- 220В"</f>
        <v>- 220В</v>
      </c>
      <c r="O19" s="263"/>
      <c r="P19" s="263"/>
      <c r="Q19" s="263"/>
      <c r="R19" s="263"/>
      <c r="S19" s="263"/>
      <c r="T19" s="263"/>
    </row>
    <row r="20" spans="1:20" ht="15.6" x14ac:dyDescent="0.3">
      <c r="A20" s="14">
        <v>9</v>
      </c>
      <c r="B20" s="29" t="s">
        <v>490</v>
      </c>
      <c r="C20" s="65" t="s">
        <v>491</v>
      </c>
      <c r="D20" s="16">
        <v>79490</v>
      </c>
      <c r="E20" s="196">
        <v>95388</v>
      </c>
      <c r="H20" s="266"/>
      <c r="I20" s="263"/>
      <c r="J20" s="263"/>
      <c r="K20" s="263"/>
      <c r="L20" s="263"/>
      <c r="M20" s="263"/>
      <c r="N20" s="264" t="str">
        <f xml:space="preserve"> "- 500В"</f>
        <v>- 500В</v>
      </c>
      <c r="O20" s="263"/>
      <c r="P20" s="263"/>
      <c r="Q20" s="263"/>
      <c r="R20" s="263"/>
      <c r="S20" s="263"/>
      <c r="T20" s="263"/>
    </row>
    <row r="21" spans="1:20" ht="15.6" x14ac:dyDescent="0.3">
      <c r="A21" s="17"/>
      <c r="B21" s="1"/>
      <c r="C21" s="1"/>
      <c r="D21" s="1"/>
      <c r="E21" s="18"/>
      <c r="H21" s="266"/>
      <c r="I21" s="263"/>
      <c r="J21" s="263"/>
      <c r="K21" s="263"/>
      <c r="L21" s="263"/>
      <c r="M21" s="263"/>
      <c r="N21" s="264" t="str">
        <f xml:space="preserve"> "- 1000В"</f>
        <v>- 1000В</v>
      </c>
      <c r="O21" s="263"/>
      <c r="P21" s="263"/>
      <c r="Q21" s="263"/>
      <c r="R21" s="263"/>
      <c r="S21" s="263"/>
      <c r="T21" s="263"/>
    </row>
    <row r="22" spans="1:20" ht="24.6" x14ac:dyDescent="0.4">
      <c r="A22" s="13"/>
      <c r="B22" s="6" t="s">
        <v>131</v>
      </c>
      <c r="C22" s="12"/>
      <c r="D22" s="13" t="s">
        <v>34</v>
      </c>
      <c r="E22" s="19" t="s">
        <v>55</v>
      </c>
      <c r="F22" s="268" t="s">
        <v>37</v>
      </c>
      <c r="H22" s="308" t="s">
        <v>492</v>
      </c>
      <c r="I22" s="308"/>
      <c r="J22" s="308"/>
      <c r="K22" s="308"/>
      <c r="L22" s="308"/>
      <c r="M22" s="308"/>
      <c r="N22" s="308"/>
      <c r="O22" s="308"/>
      <c r="P22" s="308"/>
      <c r="Q22" s="308"/>
      <c r="R22" s="308"/>
      <c r="S22" s="308"/>
      <c r="T22" s="308"/>
    </row>
    <row r="23" spans="1:20" ht="15.6" x14ac:dyDescent="0.3">
      <c r="A23" s="14">
        <v>10</v>
      </c>
      <c r="B23" s="14" t="s">
        <v>493</v>
      </c>
      <c r="C23" s="15" t="s">
        <v>494</v>
      </c>
      <c r="D23" s="16">
        <v>16860</v>
      </c>
      <c r="E23" s="196">
        <v>20232</v>
      </c>
      <c r="H23" s="266"/>
      <c r="I23" s="263"/>
      <c r="J23" s="263"/>
      <c r="K23" s="263"/>
      <c r="L23" s="263"/>
      <c r="M23" s="263"/>
      <c r="N23" s="264" t="str">
        <f xml:space="preserve"> "- 12В"</f>
        <v>- 12В</v>
      </c>
      <c r="O23" s="263"/>
      <c r="P23" s="263"/>
      <c r="Q23" s="263"/>
      <c r="R23" s="263"/>
      <c r="S23" s="263"/>
      <c r="T23" s="263"/>
    </row>
    <row r="24" spans="1:20" ht="15.6" x14ac:dyDescent="0.3">
      <c r="A24" s="14">
        <v>11</v>
      </c>
      <c r="B24" s="14" t="s">
        <v>495</v>
      </c>
      <c r="C24" s="15" t="s">
        <v>496</v>
      </c>
      <c r="D24" s="16">
        <v>17710</v>
      </c>
      <c r="E24" s="196">
        <v>21252</v>
      </c>
      <c r="H24" s="266"/>
      <c r="I24" s="263"/>
      <c r="J24" s="263"/>
      <c r="K24" s="263"/>
      <c r="L24" s="263"/>
      <c r="M24" s="263"/>
      <c r="N24" s="264" t="str">
        <f xml:space="preserve"> "- 24В"</f>
        <v>- 24В</v>
      </c>
      <c r="O24" s="263"/>
      <c r="P24" s="263"/>
      <c r="Q24" s="263"/>
      <c r="R24" s="263"/>
      <c r="S24" s="263"/>
      <c r="T24" s="263"/>
    </row>
    <row r="25" spans="1:20" ht="15.6" x14ac:dyDescent="0.3">
      <c r="A25" s="26">
        <v>12</v>
      </c>
      <c r="B25" s="26" t="s">
        <v>497</v>
      </c>
      <c r="C25" s="25" t="s">
        <v>498</v>
      </c>
      <c r="D25" s="16"/>
      <c r="E25" s="66"/>
      <c r="H25" s="266"/>
      <c r="I25" s="263"/>
      <c r="J25" s="263"/>
      <c r="K25" s="263"/>
      <c r="L25" s="263"/>
      <c r="M25" s="263"/>
      <c r="N25" s="267" t="str">
        <f xml:space="preserve"> "- 32В"</f>
        <v>- 32В</v>
      </c>
      <c r="O25" s="263"/>
      <c r="P25" s="263"/>
      <c r="Q25" s="263"/>
      <c r="R25" s="263"/>
      <c r="S25" s="263"/>
      <c r="T25" s="263"/>
    </row>
    <row r="26" spans="1:20" ht="15.6" x14ac:dyDescent="0.3">
      <c r="A26" s="67"/>
      <c r="B26" s="20"/>
      <c r="C26" s="21" t="s">
        <v>499</v>
      </c>
      <c r="D26" s="16">
        <v>31740</v>
      </c>
      <c r="E26" s="196">
        <v>38088</v>
      </c>
      <c r="H26" s="266"/>
      <c r="I26" s="263"/>
      <c r="J26" s="263"/>
      <c r="K26" s="263"/>
      <c r="L26" s="263"/>
      <c r="M26" s="263"/>
      <c r="N26" s="267" t="str">
        <f xml:space="preserve"> "- 36В"</f>
        <v>- 36В</v>
      </c>
      <c r="O26" s="263"/>
      <c r="P26" s="263"/>
      <c r="Q26" s="263"/>
      <c r="R26" s="263"/>
      <c r="S26" s="263"/>
      <c r="T26" s="263"/>
    </row>
    <row r="27" spans="1:20" ht="15.6" x14ac:dyDescent="0.3">
      <c r="A27" s="26">
        <v>13</v>
      </c>
      <c r="B27" s="26" t="s">
        <v>500</v>
      </c>
      <c r="C27" s="25" t="s">
        <v>501</v>
      </c>
      <c r="D27" s="16"/>
      <c r="E27" s="66"/>
      <c r="H27" s="266"/>
      <c r="I27" s="263"/>
      <c r="J27" s="263"/>
      <c r="K27" s="263"/>
      <c r="L27" s="263"/>
      <c r="M27" s="263"/>
      <c r="N27" s="264" t="str">
        <f xml:space="preserve"> "- 48В"</f>
        <v>- 48В</v>
      </c>
      <c r="O27" s="263"/>
      <c r="P27" s="263"/>
      <c r="Q27" s="263"/>
      <c r="R27" s="263"/>
      <c r="S27" s="263"/>
      <c r="T27" s="263"/>
    </row>
    <row r="28" spans="1:20" ht="15.6" x14ac:dyDescent="0.3">
      <c r="A28" s="67"/>
      <c r="B28" s="20"/>
      <c r="C28" s="21" t="s">
        <v>502</v>
      </c>
      <c r="D28" s="16">
        <v>31590</v>
      </c>
      <c r="E28" s="196">
        <v>37908</v>
      </c>
      <c r="H28" s="266"/>
      <c r="I28" s="263"/>
      <c r="J28" s="263"/>
      <c r="K28" s="263"/>
      <c r="L28" s="263"/>
      <c r="M28" s="263"/>
      <c r="N28" s="264" t="str">
        <f xml:space="preserve"> "- 60В"</f>
        <v>- 60В</v>
      </c>
      <c r="O28" s="263"/>
      <c r="P28" s="263"/>
      <c r="Q28" s="263"/>
      <c r="R28" s="263"/>
      <c r="S28" s="263"/>
      <c r="T28" s="263"/>
    </row>
    <row r="29" spans="1:20" ht="15.6" x14ac:dyDescent="0.3">
      <c r="A29" s="26">
        <v>14</v>
      </c>
      <c r="B29" s="17" t="s">
        <v>503</v>
      </c>
      <c r="C29" s="25" t="s">
        <v>504</v>
      </c>
      <c r="D29" s="16"/>
      <c r="E29" s="66"/>
      <c r="H29" s="266"/>
      <c r="I29" s="263"/>
      <c r="J29" s="263"/>
      <c r="K29" s="263"/>
      <c r="L29" s="263"/>
      <c r="M29" s="263"/>
      <c r="N29" s="264" t="str">
        <f xml:space="preserve"> "- 110В"</f>
        <v>- 110В</v>
      </c>
      <c r="O29" s="263"/>
      <c r="P29" s="263"/>
      <c r="Q29" s="263"/>
      <c r="R29" s="263"/>
      <c r="S29" s="263"/>
      <c r="T29" s="263"/>
    </row>
    <row r="30" spans="1:20" ht="15.6" x14ac:dyDescent="0.3">
      <c r="A30" s="67"/>
      <c r="B30" s="17"/>
      <c r="C30" s="21" t="s">
        <v>505</v>
      </c>
      <c r="D30" s="16">
        <v>34990</v>
      </c>
      <c r="E30" s="196">
        <v>41988</v>
      </c>
      <c r="H30" s="266"/>
      <c r="I30" s="263"/>
      <c r="J30" s="263"/>
      <c r="K30" s="263"/>
      <c r="L30" s="263"/>
      <c r="M30" s="263"/>
      <c r="N30" s="264" t="str">
        <f xml:space="preserve"> "- 220В"</f>
        <v>- 220В</v>
      </c>
      <c r="O30" s="263"/>
      <c r="P30" s="263"/>
      <c r="Q30" s="263"/>
      <c r="R30" s="263"/>
      <c r="S30" s="263"/>
      <c r="T30" s="263"/>
    </row>
    <row r="31" spans="1:20" ht="15.6" x14ac:dyDescent="0.3">
      <c r="A31" s="26">
        <v>15</v>
      </c>
      <c r="B31" s="26" t="s">
        <v>506</v>
      </c>
      <c r="C31" s="17" t="s">
        <v>504</v>
      </c>
      <c r="D31" s="16"/>
      <c r="E31" s="66"/>
      <c r="H31" s="266"/>
      <c r="I31" s="263"/>
      <c r="J31" s="263"/>
      <c r="K31" s="263"/>
      <c r="L31" s="263"/>
      <c r="M31" s="263"/>
      <c r="N31" s="264" t="str">
        <f xml:space="preserve"> "- 500В"</f>
        <v>- 500В</v>
      </c>
      <c r="O31" s="263"/>
      <c r="P31" s="263"/>
      <c r="Q31" s="263"/>
      <c r="R31" s="263"/>
      <c r="S31" s="263"/>
      <c r="T31" s="263"/>
    </row>
    <row r="32" spans="1:20" ht="15.6" x14ac:dyDescent="0.3">
      <c r="A32" s="68"/>
      <c r="B32" s="38"/>
      <c r="C32" s="17" t="s">
        <v>507</v>
      </c>
      <c r="D32" s="16">
        <v>34850</v>
      </c>
      <c r="E32" s="196">
        <v>41820</v>
      </c>
      <c r="H32" s="266"/>
      <c r="I32" s="263"/>
      <c r="J32" s="263"/>
      <c r="K32" s="263"/>
      <c r="L32" s="263"/>
      <c r="M32" s="263"/>
      <c r="N32" s="264" t="str">
        <f xml:space="preserve"> "- 1000В"</f>
        <v>- 1000В</v>
      </c>
      <c r="O32" s="263"/>
      <c r="P32" s="263"/>
      <c r="Q32" s="263"/>
      <c r="R32" s="263"/>
      <c r="S32" s="263"/>
      <c r="T32" s="263"/>
    </row>
    <row r="33" spans="1:20" ht="15.6" x14ac:dyDescent="0.3">
      <c r="A33" s="26">
        <v>16</v>
      </c>
      <c r="B33" s="69" t="s">
        <v>508</v>
      </c>
      <c r="C33" s="70" t="s">
        <v>509</v>
      </c>
      <c r="D33" s="16"/>
      <c r="E33" s="66"/>
      <c r="H33" s="266"/>
      <c r="I33" s="263"/>
      <c r="J33" s="263"/>
      <c r="K33" s="263"/>
      <c r="L33" s="263"/>
      <c r="M33" s="263"/>
      <c r="N33" s="264" t="str">
        <f xml:space="preserve"> "- 1500В"</f>
        <v>- 1500В</v>
      </c>
      <c r="O33" s="263"/>
      <c r="P33" s="263"/>
      <c r="Q33" s="263"/>
      <c r="R33" s="263"/>
      <c r="S33" s="263"/>
      <c r="T33" s="263"/>
    </row>
    <row r="34" spans="1:20" ht="18" x14ac:dyDescent="0.35">
      <c r="A34" s="71"/>
      <c r="B34" s="72"/>
      <c r="C34" s="17" t="s">
        <v>510</v>
      </c>
      <c r="D34" s="16">
        <v>28340</v>
      </c>
      <c r="E34" s="196">
        <v>34008</v>
      </c>
      <c r="H34" s="308" t="s">
        <v>511</v>
      </c>
      <c r="I34" s="308"/>
      <c r="J34" s="308"/>
      <c r="K34" s="308"/>
      <c r="L34" s="308"/>
      <c r="M34" s="308"/>
      <c r="N34" s="308"/>
      <c r="O34" s="308"/>
      <c r="P34" s="308"/>
      <c r="Q34" s="308"/>
      <c r="R34" s="308"/>
      <c r="S34" s="308"/>
      <c r="T34" s="308"/>
    </row>
    <row r="35" spans="1:20" ht="15.6" x14ac:dyDescent="0.3">
      <c r="A35" s="67"/>
      <c r="B35" s="37"/>
      <c r="C35" s="21" t="s">
        <v>512</v>
      </c>
      <c r="D35" s="16"/>
      <c r="E35" s="30"/>
      <c r="H35" s="266"/>
      <c r="I35" s="263"/>
      <c r="J35" s="263"/>
      <c r="K35" s="263"/>
      <c r="L35" s="263"/>
      <c r="M35" s="263"/>
      <c r="N35" s="264" t="str">
        <f xml:space="preserve"> "- 12В"</f>
        <v>- 12В</v>
      </c>
      <c r="O35" s="263"/>
      <c r="P35" s="263"/>
      <c r="Q35" s="263"/>
      <c r="R35" s="263"/>
      <c r="S35" s="263"/>
      <c r="T35" s="263"/>
    </row>
    <row r="36" spans="1:20" ht="15.6" x14ac:dyDescent="0.3">
      <c r="A36" s="20">
        <v>17</v>
      </c>
      <c r="B36" s="20" t="s">
        <v>513</v>
      </c>
      <c r="C36" s="15" t="s">
        <v>514</v>
      </c>
      <c r="D36" s="16">
        <v>46050</v>
      </c>
      <c r="E36" s="196">
        <v>55260</v>
      </c>
      <c r="H36" s="266"/>
      <c r="I36" s="263"/>
      <c r="J36" s="263"/>
      <c r="K36" s="263"/>
      <c r="L36" s="263"/>
      <c r="M36" s="263"/>
      <c r="N36" s="264" t="str">
        <f xml:space="preserve"> "- 24В"</f>
        <v>- 24В</v>
      </c>
      <c r="O36" s="263"/>
      <c r="P36" s="263"/>
      <c r="Q36" s="263"/>
      <c r="R36" s="263"/>
      <c r="S36" s="263"/>
      <c r="T36" s="263"/>
    </row>
    <row r="37" spans="1:20" ht="15.6" x14ac:dyDescent="0.3">
      <c r="A37" s="14">
        <v>18</v>
      </c>
      <c r="B37" s="14" t="s">
        <v>515</v>
      </c>
      <c r="C37" s="15" t="s">
        <v>516</v>
      </c>
      <c r="D37" s="16">
        <v>52990</v>
      </c>
      <c r="E37" s="196">
        <v>63588</v>
      </c>
      <c r="H37" s="266"/>
      <c r="I37" s="263"/>
      <c r="J37" s="263"/>
      <c r="K37" s="263"/>
      <c r="L37" s="263"/>
      <c r="M37" s="263"/>
      <c r="N37" s="267" t="str">
        <f xml:space="preserve"> "- 36В"</f>
        <v>- 36В</v>
      </c>
      <c r="O37" s="263"/>
      <c r="P37" s="263"/>
      <c r="Q37" s="263"/>
      <c r="R37" s="263"/>
      <c r="S37" s="263"/>
      <c r="T37" s="263"/>
    </row>
    <row r="38" spans="1:20" ht="15.6" x14ac:dyDescent="0.3">
      <c r="A38" s="14">
        <v>19</v>
      </c>
      <c r="B38" s="14" t="s">
        <v>517</v>
      </c>
      <c r="C38" s="15" t="s">
        <v>518</v>
      </c>
      <c r="D38" s="16">
        <v>70700</v>
      </c>
      <c r="E38" s="196">
        <v>84840</v>
      </c>
      <c r="H38" s="266"/>
      <c r="I38" s="263"/>
      <c r="J38" s="263"/>
      <c r="K38" s="263"/>
      <c r="L38" s="263"/>
      <c r="M38" s="263"/>
      <c r="N38" s="264" t="str">
        <f xml:space="preserve"> "- 48В"</f>
        <v>- 48В</v>
      </c>
      <c r="O38" s="263"/>
      <c r="P38" s="263"/>
      <c r="Q38" s="263"/>
      <c r="R38" s="263"/>
      <c r="S38" s="263"/>
      <c r="T38" s="263"/>
    </row>
    <row r="39" spans="1:20" ht="15.6" x14ac:dyDescent="0.3">
      <c r="A39" s="14">
        <v>20</v>
      </c>
      <c r="B39" s="14" t="s">
        <v>519</v>
      </c>
      <c r="C39" s="15" t="s">
        <v>520</v>
      </c>
      <c r="D39" s="16">
        <v>79490</v>
      </c>
      <c r="E39" s="196">
        <v>95388</v>
      </c>
      <c r="H39" s="266"/>
      <c r="I39" s="263"/>
      <c r="J39" s="263"/>
      <c r="K39" s="263"/>
      <c r="L39" s="263"/>
      <c r="M39" s="263"/>
      <c r="N39" s="264" t="str">
        <f xml:space="preserve"> "- 60В"</f>
        <v>- 60В</v>
      </c>
      <c r="O39" s="263"/>
      <c r="P39" s="263"/>
      <c r="Q39" s="263"/>
      <c r="R39" s="263"/>
      <c r="S39" s="263"/>
      <c r="T39" s="263"/>
    </row>
    <row r="40" spans="1:20" ht="15.6" x14ac:dyDescent="0.3">
      <c r="A40" s="17"/>
      <c r="B40" s="1"/>
      <c r="C40" s="1"/>
      <c r="D40" s="18"/>
      <c r="E40" s="18"/>
      <c r="H40" s="266"/>
      <c r="I40" s="263"/>
      <c r="J40" s="263"/>
      <c r="K40" s="263"/>
      <c r="L40" s="263"/>
      <c r="M40" s="263"/>
      <c r="N40" s="264" t="str">
        <f xml:space="preserve"> "- 110В"</f>
        <v>- 110В</v>
      </c>
      <c r="O40" s="263"/>
      <c r="P40" s="263"/>
      <c r="Q40" s="263"/>
      <c r="R40" s="263"/>
      <c r="S40" s="263"/>
      <c r="T40" s="263"/>
    </row>
    <row r="41" spans="1:20" ht="24.6" x14ac:dyDescent="0.4">
      <c r="A41" s="13"/>
      <c r="B41" s="6" t="s">
        <v>292</v>
      </c>
      <c r="C41" s="13"/>
      <c r="D41" s="13" t="s">
        <v>34</v>
      </c>
      <c r="E41" s="19" t="s">
        <v>55</v>
      </c>
      <c r="F41" s="268" t="s">
        <v>37</v>
      </c>
      <c r="H41" s="266"/>
      <c r="I41" s="263"/>
      <c r="J41" s="263"/>
      <c r="K41" s="263"/>
      <c r="L41" s="263"/>
      <c r="M41" s="263"/>
      <c r="N41" s="264" t="str">
        <f xml:space="preserve"> "- 220В"</f>
        <v>- 220В</v>
      </c>
      <c r="O41" s="263"/>
      <c r="P41" s="263"/>
      <c r="Q41" s="263"/>
      <c r="R41" s="263"/>
      <c r="S41" s="263"/>
      <c r="T41" s="263"/>
    </row>
    <row r="42" spans="1:20" ht="15.6" x14ac:dyDescent="0.3">
      <c r="A42" s="14">
        <v>21</v>
      </c>
      <c r="B42" s="14" t="s">
        <v>521</v>
      </c>
      <c r="C42" s="15" t="s">
        <v>522</v>
      </c>
      <c r="D42" s="16">
        <v>18560</v>
      </c>
      <c r="E42" s="196">
        <v>22272</v>
      </c>
      <c r="H42" s="266"/>
      <c r="I42" s="263"/>
      <c r="J42" s="263"/>
      <c r="K42" s="263"/>
      <c r="L42" s="263"/>
      <c r="M42" s="263"/>
      <c r="N42" s="264" t="str">
        <f xml:space="preserve"> "- 500В"</f>
        <v>- 500В</v>
      </c>
      <c r="O42" s="263"/>
      <c r="P42" s="263"/>
      <c r="Q42" s="263"/>
      <c r="R42" s="263"/>
      <c r="S42" s="263"/>
      <c r="T42" s="263"/>
    </row>
    <row r="43" spans="1:20" ht="18" x14ac:dyDescent="0.35">
      <c r="A43" s="14">
        <v>22</v>
      </c>
      <c r="B43" s="14" t="s">
        <v>523</v>
      </c>
      <c r="C43" s="15" t="s">
        <v>524</v>
      </c>
      <c r="D43" s="16">
        <v>19420</v>
      </c>
      <c r="E43" s="196">
        <v>23304</v>
      </c>
      <c r="H43" s="308" t="s">
        <v>525</v>
      </c>
      <c r="I43" s="308"/>
      <c r="J43" s="308"/>
      <c r="K43" s="308"/>
      <c r="L43" s="308"/>
      <c r="M43" s="308"/>
      <c r="N43" s="308"/>
      <c r="O43" s="308"/>
      <c r="P43" s="308"/>
      <c r="Q43" s="308"/>
      <c r="R43" s="308"/>
      <c r="S43" s="308"/>
      <c r="T43" s="308"/>
    </row>
    <row r="44" spans="1:20" ht="15.6" x14ac:dyDescent="0.3">
      <c r="A44" s="26">
        <v>23</v>
      </c>
      <c r="B44" s="26" t="s">
        <v>526</v>
      </c>
      <c r="C44" s="25" t="s">
        <v>527</v>
      </c>
      <c r="D44" s="16"/>
      <c r="E44" s="66"/>
      <c r="H44" s="266"/>
      <c r="I44" s="263"/>
      <c r="J44" s="263"/>
      <c r="K44" s="263"/>
      <c r="L44" s="263"/>
      <c r="M44" s="263"/>
      <c r="N44" s="264" t="str">
        <f xml:space="preserve"> "- 12В"</f>
        <v>- 12В</v>
      </c>
      <c r="O44" s="263"/>
      <c r="P44" s="263"/>
      <c r="Q44" s="263"/>
      <c r="R44" s="263"/>
      <c r="S44" s="263"/>
      <c r="T44" s="263"/>
    </row>
    <row r="45" spans="1:20" ht="15.6" x14ac:dyDescent="0.3">
      <c r="A45" s="67"/>
      <c r="B45" s="20"/>
      <c r="C45" s="21" t="s">
        <v>499</v>
      </c>
      <c r="D45" s="16">
        <v>31740</v>
      </c>
      <c r="E45" s="196">
        <v>38088</v>
      </c>
      <c r="H45" s="266"/>
      <c r="I45" s="263"/>
      <c r="J45" s="263"/>
      <c r="K45" s="263"/>
      <c r="L45" s="263"/>
      <c r="M45" s="263"/>
      <c r="N45" s="264" t="str">
        <f xml:space="preserve"> "- 24В"</f>
        <v>- 24В</v>
      </c>
      <c r="O45" s="263"/>
      <c r="P45" s="263"/>
      <c r="Q45" s="263"/>
      <c r="R45" s="263"/>
      <c r="S45" s="263"/>
      <c r="T45" s="263"/>
    </row>
    <row r="46" spans="1:20" ht="15.6" x14ac:dyDescent="0.3">
      <c r="A46" s="26">
        <v>24</v>
      </c>
      <c r="B46" s="26" t="s">
        <v>528</v>
      </c>
      <c r="C46" s="25" t="s">
        <v>529</v>
      </c>
      <c r="D46" s="16"/>
      <c r="E46" s="66"/>
      <c r="H46" s="266"/>
      <c r="I46" s="263"/>
      <c r="J46" s="263"/>
      <c r="K46" s="263"/>
      <c r="L46" s="263"/>
      <c r="M46" s="263"/>
      <c r="N46" s="267" t="str">
        <f xml:space="preserve"> "- 36В"</f>
        <v>- 36В</v>
      </c>
      <c r="O46" s="263"/>
      <c r="P46" s="263"/>
      <c r="Q46" s="263"/>
      <c r="R46" s="263"/>
      <c r="S46" s="263"/>
      <c r="T46" s="263"/>
    </row>
    <row r="47" spans="1:20" ht="15.6" x14ac:dyDescent="0.3">
      <c r="A47" s="67"/>
      <c r="B47" s="20"/>
      <c r="C47" s="21" t="s">
        <v>502</v>
      </c>
      <c r="D47" s="16">
        <v>31590</v>
      </c>
      <c r="E47" s="196">
        <v>37908</v>
      </c>
      <c r="H47" s="266"/>
      <c r="I47" s="263"/>
      <c r="J47" s="263"/>
      <c r="K47" s="263"/>
      <c r="L47" s="263"/>
      <c r="M47" s="263"/>
      <c r="N47" s="264" t="str">
        <f xml:space="preserve"> "- 48В"</f>
        <v>- 48В</v>
      </c>
      <c r="O47" s="263"/>
      <c r="P47" s="263"/>
      <c r="Q47" s="263"/>
      <c r="R47" s="263"/>
      <c r="S47" s="263"/>
      <c r="T47" s="263"/>
    </row>
    <row r="48" spans="1:20" ht="15.6" x14ac:dyDescent="0.3">
      <c r="A48" s="26">
        <v>25</v>
      </c>
      <c r="B48" s="17" t="s">
        <v>530</v>
      </c>
      <c r="C48" s="25" t="s">
        <v>531</v>
      </c>
      <c r="D48" s="16"/>
      <c r="E48" s="66"/>
      <c r="H48" s="266"/>
      <c r="I48" s="263"/>
      <c r="J48" s="263"/>
      <c r="K48" s="263"/>
      <c r="L48" s="263"/>
      <c r="M48" s="263"/>
      <c r="N48" s="264" t="str">
        <f xml:space="preserve"> "- 60В"</f>
        <v>- 60В</v>
      </c>
      <c r="O48" s="263"/>
      <c r="P48" s="263"/>
      <c r="Q48" s="263"/>
      <c r="R48" s="263"/>
      <c r="S48" s="263"/>
      <c r="T48" s="263"/>
    </row>
    <row r="49" spans="1:20" ht="15.6" x14ac:dyDescent="0.3">
      <c r="A49" s="67"/>
      <c r="B49" s="17"/>
      <c r="C49" s="21" t="s">
        <v>505</v>
      </c>
      <c r="D49" s="16">
        <v>34990</v>
      </c>
      <c r="E49" s="196">
        <v>41988</v>
      </c>
      <c r="H49" s="266"/>
      <c r="I49" s="263"/>
      <c r="J49" s="263"/>
      <c r="K49" s="263"/>
      <c r="L49" s="263"/>
      <c r="M49" s="263"/>
      <c r="N49" s="264" t="str">
        <f xml:space="preserve"> "- 110В"</f>
        <v>- 110В</v>
      </c>
      <c r="O49" s="263"/>
      <c r="P49" s="263"/>
      <c r="Q49" s="263"/>
      <c r="R49" s="263"/>
      <c r="S49" s="263"/>
      <c r="T49" s="263"/>
    </row>
    <row r="50" spans="1:20" ht="15.6" x14ac:dyDescent="0.3">
      <c r="A50" s="26">
        <v>26</v>
      </c>
      <c r="B50" s="26" t="s">
        <v>532</v>
      </c>
      <c r="C50" s="17" t="s">
        <v>531</v>
      </c>
      <c r="D50" s="16"/>
      <c r="E50" s="66"/>
      <c r="H50" s="266"/>
      <c r="I50" s="263"/>
      <c r="J50" s="263"/>
      <c r="K50" s="263"/>
      <c r="L50" s="263"/>
      <c r="M50" s="263"/>
      <c r="N50" s="264" t="str">
        <f xml:space="preserve"> "- 220В"</f>
        <v>- 220В</v>
      </c>
      <c r="O50" s="263"/>
      <c r="P50" s="263"/>
      <c r="Q50" s="263"/>
      <c r="R50" s="263"/>
      <c r="S50" s="263"/>
      <c r="T50" s="263"/>
    </row>
    <row r="51" spans="1:20" ht="15.6" x14ac:dyDescent="0.3">
      <c r="A51" s="68"/>
      <c r="B51" s="38"/>
      <c r="C51" s="17" t="s">
        <v>533</v>
      </c>
      <c r="D51" s="16">
        <v>34850</v>
      </c>
      <c r="E51" s="196">
        <v>41820</v>
      </c>
      <c r="H51" s="266"/>
      <c r="I51" s="263"/>
      <c r="J51" s="263"/>
      <c r="K51" s="263"/>
      <c r="L51" s="263"/>
      <c r="M51" s="263"/>
      <c r="N51" s="264" t="str">
        <f xml:space="preserve"> "- 500В"</f>
        <v>- 500В</v>
      </c>
      <c r="O51" s="263"/>
      <c r="P51" s="263"/>
      <c r="Q51" s="263"/>
      <c r="R51" s="263"/>
      <c r="S51" s="263"/>
      <c r="T51" s="263"/>
    </row>
    <row r="52" spans="1:20" ht="15.6" x14ac:dyDescent="0.3">
      <c r="A52" s="25">
        <v>27</v>
      </c>
      <c r="B52" s="26" t="s">
        <v>534</v>
      </c>
      <c r="C52" s="70" t="s">
        <v>535</v>
      </c>
      <c r="D52" s="16"/>
      <c r="E52" s="66"/>
      <c r="G52" s="221"/>
      <c r="H52" s="266"/>
      <c r="I52" s="263"/>
      <c r="J52" s="263"/>
      <c r="K52" s="263"/>
      <c r="L52" s="263"/>
      <c r="M52" s="263"/>
      <c r="N52" s="264" t="str">
        <f xml:space="preserve"> "- 1000В"</f>
        <v>- 1000В</v>
      </c>
      <c r="O52" s="263"/>
      <c r="P52" s="263"/>
      <c r="Q52" s="263"/>
      <c r="R52" s="263"/>
      <c r="S52" s="263"/>
      <c r="T52" s="263"/>
    </row>
    <row r="53" spans="1:20" ht="15.6" x14ac:dyDescent="0.3">
      <c r="A53" s="71"/>
      <c r="B53" s="72"/>
      <c r="C53" s="17" t="s">
        <v>510</v>
      </c>
      <c r="D53" s="16">
        <v>28340</v>
      </c>
      <c r="E53" s="196">
        <v>34008</v>
      </c>
      <c r="G53" s="221"/>
      <c r="I53" s="224"/>
      <c r="J53" s="224"/>
      <c r="K53" s="224"/>
      <c r="L53" s="224"/>
      <c r="M53" s="224"/>
      <c r="N53" s="224"/>
      <c r="O53" s="224"/>
      <c r="P53" s="224"/>
      <c r="Q53" s="224"/>
      <c r="R53" s="224"/>
      <c r="S53" s="224"/>
      <c r="T53" s="224"/>
    </row>
    <row r="54" spans="1:20" ht="15.6" x14ac:dyDescent="0.3">
      <c r="A54" s="73"/>
      <c r="B54" s="20"/>
      <c r="C54" s="21" t="s">
        <v>512</v>
      </c>
      <c r="D54" s="16"/>
      <c r="E54" s="30"/>
      <c r="G54" s="221"/>
      <c r="I54" s="224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</row>
    <row r="55" spans="1:20" ht="15.6" x14ac:dyDescent="0.3">
      <c r="A55" s="20">
        <v>28</v>
      </c>
      <c r="B55" s="20" t="s">
        <v>536</v>
      </c>
      <c r="C55" s="21" t="s">
        <v>537</v>
      </c>
      <c r="D55" s="16">
        <v>46050</v>
      </c>
      <c r="E55" s="196">
        <v>55260</v>
      </c>
      <c r="G55" s="221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</row>
    <row r="56" spans="1:20" ht="15.6" x14ac:dyDescent="0.3">
      <c r="A56" s="14">
        <v>29</v>
      </c>
      <c r="B56" s="14" t="s">
        <v>538</v>
      </c>
      <c r="C56" s="15" t="s">
        <v>539</v>
      </c>
      <c r="D56" s="16">
        <v>52990</v>
      </c>
      <c r="E56" s="196">
        <v>63588</v>
      </c>
      <c r="G56" s="221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</row>
    <row r="57" spans="1:20" ht="15.6" x14ac:dyDescent="0.3">
      <c r="A57" s="14">
        <v>30</v>
      </c>
      <c r="B57" s="14" t="s">
        <v>540</v>
      </c>
      <c r="C57" s="15" t="s">
        <v>541</v>
      </c>
      <c r="D57" s="16">
        <v>70700</v>
      </c>
      <c r="E57" s="196">
        <v>84840</v>
      </c>
      <c r="G57" s="221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</row>
    <row r="58" spans="1:20" ht="15.6" x14ac:dyDescent="0.3">
      <c r="A58" s="14">
        <v>31</v>
      </c>
      <c r="B58" s="14" t="s">
        <v>542</v>
      </c>
      <c r="C58" s="15" t="s">
        <v>543</v>
      </c>
      <c r="D58" s="16">
        <v>79490</v>
      </c>
      <c r="E58" s="196">
        <v>95388</v>
      </c>
      <c r="G58" s="221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</row>
    <row r="59" spans="1:20" ht="15.6" x14ac:dyDescent="0.3">
      <c r="A59" s="17"/>
      <c r="B59" s="1"/>
      <c r="C59" s="1"/>
      <c r="D59" s="1"/>
      <c r="E59" s="18"/>
      <c r="G59" s="221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</row>
    <row r="60" spans="1:20" ht="24.6" x14ac:dyDescent="0.4">
      <c r="A60" s="13"/>
      <c r="B60" s="6" t="s">
        <v>432</v>
      </c>
      <c r="C60" s="13"/>
      <c r="D60" s="13" t="s">
        <v>34</v>
      </c>
      <c r="E60" s="19" t="s">
        <v>55</v>
      </c>
      <c r="F60" s="268" t="s">
        <v>37</v>
      </c>
      <c r="I60" s="224"/>
      <c r="J60" s="224"/>
      <c r="K60" s="224"/>
      <c r="L60" s="224"/>
      <c r="M60" s="224"/>
      <c r="N60" s="224"/>
      <c r="O60" s="224"/>
      <c r="P60" s="224"/>
      <c r="Q60" s="224"/>
      <c r="R60" s="224"/>
      <c r="S60" s="224"/>
      <c r="T60" s="224"/>
    </row>
    <row r="61" spans="1:20" ht="15.6" x14ac:dyDescent="0.3">
      <c r="A61" s="26">
        <v>32</v>
      </c>
      <c r="B61" s="26" t="s">
        <v>544</v>
      </c>
      <c r="C61" s="25" t="s">
        <v>545</v>
      </c>
      <c r="D61" s="16">
        <v>31740</v>
      </c>
      <c r="E61" s="196">
        <v>38088</v>
      </c>
      <c r="I61" s="224"/>
      <c r="J61" s="224"/>
      <c r="K61" s="224"/>
      <c r="L61" s="224"/>
      <c r="M61" s="224"/>
      <c r="N61" s="224"/>
      <c r="O61" s="224"/>
      <c r="P61" s="224"/>
      <c r="Q61" s="224"/>
      <c r="R61" s="224"/>
      <c r="S61" s="224"/>
      <c r="T61" s="224"/>
    </row>
    <row r="62" spans="1:20" ht="15.6" x14ac:dyDescent="0.3">
      <c r="A62" s="68"/>
      <c r="B62" s="17"/>
      <c r="C62" s="21" t="s">
        <v>546</v>
      </c>
      <c r="D62" s="16"/>
      <c r="E62" s="30"/>
      <c r="I62" s="224"/>
      <c r="J62" s="224"/>
      <c r="K62" s="224"/>
      <c r="L62" s="224"/>
      <c r="M62" s="224"/>
      <c r="N62" s="224"/>
      <c r="O62" s="224"/>
      <c r="P62" s="224"/>
      <c r="Q62" s="224"/>
      <c r="R62" s="224"/>
      <c r="S62" s="224"/>
      <c r="T62" s="224"/>
    </row>
    <row r="63" spans="1:20" ht="15.6" x14ac:dyDescent="0.3">
      <c r="A63" s="26">
        <v>33</v>
      </c>
      <c r="B63" s="26" t="s">
        <v>547</v>
      </c>
      <c r="C63" s="25" t="s">
        <v>545</v>
      </c>
      <c r="D63" s="16">
        <v>31590</v>
      </c>
      <c r="E63" s="196">
        <v>37908</v>
      </c>
      <c r="I63" s="224"/>
      <c r="J63" s="224"/>
      <c r="K63" s="224"/>
      <c r="L63" s="224"/>
      <c r="M63" s="224"/>
      <c r="N63" s="224"/>
      <c r="O63" s="224"/>
      <c r="P63" s="224"/>
      <c r="Q63" s="224"/>
      <c r="R63" s="224"/>
      <c r="S63" s="224"/>
      <c r="T63" s="224"/>
    </row>
    <row r="64" spans="1:20" ht="15.6" x14ac:dyDescent="0.3">
      <c r="A64" s="67"/>
      <c r="B64" s="17"/>
      <c r="C64" s="21" t="s">
        <v>548</v>
      </c>
      <c r="D64" s="16"/>
      <c r="E64" s="30"/>
      <c r="I64" s="224"/>
      <c r="J64" s="224"/>
      <c r="K64" s="224"/>
      <c r="L64" s="224"/>
      <c r="M64" s="224"/>
      <c r="N64" s="224"/>
      <c r="O64" s="224"/>
      <c r="P64" s="224"/>
      <c r="Q64" s="224"/>
      <c r="R64" s="224"/>
      <c r="S64" s="224"/>
      <c r="T64" s="224"/>
    </row>
    <row r="65" spans="1:20" ht="15.6" x14ac:dyDescent="0.3">
      <c r="A65" s="26">
        <v>34</v>
      </c>
      <c r="B65" s="26" t="s">
        <v>549</v>
      </c>
      <c r="C65" s="17" t="s">
        <v>550</v>
      </c>
      <c r="D65" s="16">
        <v>34990</v>
      </c>
      <c r="E65" s="196">
        <v>41988</v>
      </c>
      <c r="I65" s="224"/>
      <c r="J65" s="224"/>
      <c r="K65" s="224"/>
      <c r="L65" s="224"/>
      <c r="M65" s="224"/>
      <c r="N65" s="224"/>
      <c r="O65" s="224"/>
      <c r="P65" s="224"/>
      <c r="Q65" s="224"/>
      <c r="R65" s="224"/>
      <c r="S65" s="224"/>
      <c r="T65" s="224"/>
    </row>
    <row r="66" spans="1:20" ht="15.6" x14ac:dyDescent="0.3">
      <c r="A66" s="67"/>
      <c r="B66" s="20"/>
      <c r="C66" s="17" t="s">
        <v>551</v>
      </c>
      <c r="D66" s="16"/>
      <c r="E66" s="30"/>
      <c r="I66" s="224"/>
      <c r="J66" s="224"/>
      <c r="K66" s="224"/>
      <c r="L66" s="224"/>
      <c r="M66" s="224"/>
      <c r="N66" s="224"/>
      <c r="O66" s="224"/>
      <c r="P66" s="224"/>
      <c r="Q66" s="224"/>
      <c r="R66" s="224"/>
      <c r="S66" s="224"/>
      <c r="T66" s="224"/>
    </row>
    <row r="67" spans="1:20" ht="15.6" x14ac:dyDescent="0.3">
      <c r="A67" s="26">
        <v>35</v>
      </c>
      <c r="B67" s="17" t="s">
        <v>552</v>
      </c>
      <c r="C67" s="25" t="s">
        <v>550</v>
      </c>
      <c r="D67" s="16">
        <v>34850</v>
      </c>
      <c r="E67" s="196">
        <v>41820</v>
      </c>
      <c r="I67" s="224"/>
      <c r="J67" s="224"/>
      <c r="K67" s="224"/>
      <c r="L67" s="224"/>
      <c r="M67" s="224"/>
      <c r="N67" s="224"/>
      <c r="O67" s="224"/>
      <c r="P67" s="224"/>
      <c r="Q67" s="224"/>
      <c r="R67" s="224"/>
      <c r="S67" s="224"/>
      <c r="T67" s="224"/>
    </row>
    <row r="68" spans="1:20" ht="15.6" x14ac:dyDescent="0.3">
      <c r="A68" s="68"/>
      <c r="B68" s="17"/>
      <c r="C68" s="39" t="s">
        <v>553</v>
      </c>
      <c r="D68" s="16"/>
      <c r="E68" s="30"/>
      <c r="I68" s="224"/>
      <c r="J68" s="224"/>
      <c r="K68" s="224"/>
      <c r="L68" s="224"/>
      <c r="M68" s="224"/>
      <c r="N68" s="224"/>
      <c r="O68" s="224"/>
      <c r="P68" s="224"/>
      <c r="Q68" s="224"/>
      <c r="R68" s="224"/>
      <c r="S68" s="224"/>
      <c r="T68" s="224"/>
    </row>
    <row r="69" spans="1:20" ht="15.6" x14ac:dyDescent="0.3">
      <c r="A69" s="26">
        <v>36</v>
      </c>
      <c r="B69" s="69" t="s">
        <v>554</v>
      </c>
      <c r="C69" s="70" t="s">
        <v>555</v>
      </c>
      <c r="D69" s="57">
        <v>28340</v>
      </c>
      <c r="E69" s="66">
        <v>34008</v>
      </c>
      <c r="I69" s="224"/>
      <c r="J69" s="224"/>
      <c r="K69" s="224"/>
      <c r="L69" s="224"/>
      <c r="M69" s="224"/>
      <c r="N69" s="224"/>
      <c r="O69" s="224"/>
      <c r="P69" s="224"/>
      <c r="Q69" s="224"/>
      <c r="R69" s="224"/>
      <c r="S69" s="224"/>
      <c r="T69" s="224"/>
    </row>
    <row r="70" spans="1:20" ht="15.6" x14ac:dyDescent="0.3">
      <c r="A70" s="71"/>
      <c r="B70" s="72"/>
      <c r="C70" s="17" t="s">
        <v>510</v>
      </c>
      <c r="D70" s="57"/>
      <c r="E70" s="74"/>
      <c r="I70" s="224"/>
      <c r="J70" s="224"/>
      <c r="K70" s="224"/>
      <c r="L70" s="224"/>
      <c r="M70" s="224"/>
      <c r="N70" s="224"/>
      <c r="O70" s="224"/>
      <c r="P70" s="224"/>
      <c r="Q70" s="224"/>
      <c r="R70" s="224"/>
      <c r="S70" s="224"/>
      <c r="T70" s="224"/>
    </row>
    <row r="71" spans="1:20" ht="15.6" x14ac:dyDescent="0.3">
      <c r="A71" s="67"/>
      <c r="B71" s="37"/>
      <c r="C71" s="21" t="s">
        <v>512</v>
      </c>
      <c r="D71" s="63"/>
      <c r="E71" s="75"/>
      <c r="I71" s="224"/>
      <c r="J71" s="224"/>
      <c r="K71" s="224"/>
      <c r="L71" s="224"/>
      <c r="M71" s="224"/>
      <c r="N71" s="224"/>
      <c r="O71" s="224"/>
      <c r="P71" s="224"/>
      <c r="Q71" s="224"/>
      <c r="R71" s="224"/>
      <c r="S71" s="224"/>
      <c r="T71" s="224"/>
    </row>
    <row r="72" spans="1:20" ht="15.6" x14ac:dyDescent="0.3">
      <c r="A72" s="20">
        <v>37</v>
      </c>
      <c r="B72" s="20" t="s">
        <v>556</v>
      </c>
      <c r="C72" s="21" t="s">
        <v>557</v>
      </c>
      <c r="D72" s="63">
        <v>52990</v>
      </c>
      <c r="E72" s="30">
        <v>63588</v>
      </c>
      <c r="I72" s="224"/>
      <c r="J72" s="224"/>
      <c r="K72" s="224"/>
      <c r="L72" s="224"/>
      <c r="M72" s="224"/>
      <c r="N72" s="224"/>
      <c r="O72" s="224"/>
      <c r="P72" s="224"/>
      <c r="Q72" s="224"/>
      <c r="R72" s="224"/>
      <c r="S72" s="224"/>
      <c r="T72" s="224"/>
    </row>
    <row r="73" spans="1:20" ht="15.6" x14ac:dyDescent="0.3">
      <c r="A73" s="14">
        <v>38</v>
      </c>
      <c r="B73" s="14" t="s">
        <v>558</v>
      </c>
      <c r="C73" s="15" t="s">
        <v>559</v>
      </c>
      <c r="D73" s="16">
        <v>70700</v>
      </c>
      <c r="E73" s="196">
        <v>84840</v>
      </c>
      <c r="I73" s="224"/>
      <c r="J73" s="224"/>
      <c r="K73" s="224"/>
      <c r="L73" s="224"/>
      <c r="M73" s="224"/>
      <c r="N73" s="224"/>
      <c r="O73" s="224"/>
      <c r="P73" s="224"/>
      <c r="Q73" s="224"/>
      <c r="R73" s="224"/>
      <c r="S73" s="224"/>
      <c r="T73" s="224"/>
    </row>
    <row r="74" spans="1:20" ht="15.6" x14ac:dyDescent="0.3">
      <c r="A74" s="14">
        <v>39</v>
      </c>
      <c r="B74" s="14" t="s">
        <v>560</v>
      </c>
      <c r="C74" s="15" t="s">
        <v>561</v>
      </c>
      <c r="D74" s="16">
        <v>79490</v>
      </c>
      <c r="E74" s="196">
        <v>95388</v>
      </c>
      <c r="I74" s="224"/>
      <c r="J74" s="224"/>
      <c r="K74" s="224"/>
      <c r="L74" s="224"/>
      <c r="M74" s="224"/>
      <c r="N74" s="224"/>
      <c r="O74" s="224"/>
      <c r="P74" s="224"/>
      <c r="Q74" s="224"/>
      <c r="R74" s="224"/>
      <c r="S74" s="224"/>
      <c r="T74" s="224"/>
    </row>
    <row r="75" spans="1:20" ht="15.6" x14ac:dyDescent="0.3">
      <c r="A75" s="4"/>
      <c r="B75" s="4"/>
      <c r="C75" s="4"/>
      <c r="D75" s="4"/>
      <c r="E75" s="18"/>
      <c r="I75" s="224"/>
      <c r="J75" s="224"/>
      <c r="K75" s="224"/>
      <c r="L75" s="224"/>
      <c r="M75" s="224"/>
      <c r="N75" s="224"/>
      <c r="O75" s="224"/>
      <c r="P75" s="224"/>
      <c r="Q75" s="224"/>
      <c r="R75" s="224"/>
      <c r="S75" s="224"/>
      <c r="T75" s="224"/>
    </row>
    <row r="76" spans="1:20" ht="24.6" x14ac:dyDescent="0.4">
      <c r="A76" s="13"/>
      <c r="B76" s="6" t="s">
        <v>437</v>
      </c>
      <c r="C76" s="12"/>
      <c r="D76" s="13" t="s">
        <v>34</v>
      </c>
      <c r="E76" s="19" t="s">
        <v>55</v>
      </c>
      <c r="F76" s="268" t="s">
        <v>37</v>
      </c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</row>
    <row r="77" spans="1:20" ht="15.6" x14ac:dyDescent="0.3">
      <c r="A77" s="26">
        <v>40</v>
      </c>
      <c r="B77" s="26" t="s">
        <v>562</v>
      </c>
      <c r="C77" s="25" t="s">
        <v>563</v>
      </c>
      <c r="D77" s="76"/>
      <c r="E77" s="77"/>
      <c r="I77" s="224"/>
      <c r="J77" s="224"/>
      <c r="K77" s="224"/>
      <c r="L77" s="224"/>
      <c r="M77" s="224"/>
      <c r="N77" s="224"/>
      <c r="O77" s="224"/>
      <c r="P77" s="224"/>
      <c r="Q77" s="224"/>
      <c r="R77" s="224"/>
      <c r="S77" s="224"/>
      <c r="T77" s="224"/>
    </row>
    <row r="78" spans="1:20" ht="15.6" x14ac:dyDescent="0.3">
      <c r="A78" s="20"/>
      <c r="B78" s="17"/>
      <c r="C78" s="21" t="s">
        <v>564</v>
      </c>
      <c r="D78" s="16">
        <v>31740</v>
      </c>
      <c r="E78" s="196">
        <v>38088</v>
      </c>
      <c r="I78" s="224"/>
      <c r="J78" s="224"/>
      <c r="K78" s="224"/>
      <c r="L78" s="224"/>
      <c r="M78" s="224"/>
      <c r="N78" s="224"/>
      <c r="O78" s="224"/>
      <c r="P78" s="224"/>
      <c r="Q78" s="224"/>
      <c r="R78" s="224"/>
      <c r="S78" s="224"/>
      <c r="T78" s="224"/>
    </row>
    <row r="79" spans="1:20" ht="15.6" x14ac:dyDescent="0.3">
      <c r="A79" s="26">
        <v>41</v>
      </c>
      <c r="B79" s="26" t="s">
        <v>565</v>
      </c>
      <c r="C79" s="17" t="s">
        <v>563</v>
      </c>
      <c r="D79" s="16"/>
      <c r="E79" s="78"/>
      <c r="I79" s="224"/>
      <c r="J79" s="224"/>
      <c r="K79" s="224"/>
      <c r="L79" s="224"/>
      <c r="M79" s="224"/>
      <c r="N79" s="224"/>
      <c r="O79" s="224"/>
      <c r="P79" s="224"/>
      <c r="Q79" s="224"/>
      <c r="R79" s="224"/>
      <c r="S79" s="224"/>
      <c r="T79" s="224"/>
    </row>
    <row r="80" spans="1:20" ht="15.6" x14ac:dyDescent="0.3">
      <c r="A80" s="20"/>
      <c r="B80" s="20"/>
      <c r="C80" s="17" t="s">
        <v>566</v>
      </c>
      <c r="D80" s="16">
        <v>31590</v>
      </c>
      <c r="E80" s="196">
        <v>37908</v>
      </c>
      <c r="I80" s="224"/>
      <c r="J80" s="224"/>
      <c r="K80" s="224"/>
      <c r="L80" s="224"/>
      <c r="M80" s="224"/>
      <c r="N80" s="224"/>
      <c r="O80" s="224"/>
      <c r="P80" s="224"/>
      <c r="Q80" s="224"/>
      <c r="R80" s="224"/>
      <c r="S80" s="224"/>
      <c r="T80" s="224"/>
    </row>
    <row r="81" spans="1:20" ht="15.6" x14ac:dyDescent="0.3">
      <c r="A81" s="26">
        <v>42</v>
      </c>
      <c r="B81" s="17" t="s">
        <v>567</v>
      </c>
      <c r="C81" s="25" t="s">
        <v>568</v>
      </c>
      <c r="D81" s="16"/>
      <c r="E81" s="78"/>
      <c r="I81" s="224"/>
      <c r="J81" s="224"/>
      <c r="K81" s="224"/>
      <c r="L81" s="224"/>
      <c r="M81" s="224"/>
      <c r="N81" s="224"/>
      <c r="O81" s="224"/>
      <c r="P81" s="224"/>
      <c r="Q81" s="224"/>
      <c r="R81" s="224"/>
      <c r="S81" s="224"/>
      <c r="T81" s="224"/>
    </row>
    <row r="82" spans="1:20" ht="15.6" x14ac:dyDescent="0.3">
      <c r="A82" s="20"/>
      <c r="B82" s="17"/>
      <c r="C82" s="21" t="s">
        <v>569</v>
      </c>
      <c r="D82" s="16">
        <v>34990</v>
      </c>
      <c r="E82" s="196">
        <v>41988</v>
      </c>
      <c r="I82" s="224"/>
      <c r="J82" s="224"/>
      <c r="K82" s="224"/>
      <c r="L82" s="224"/>
      <c r="M82" s="224"/>
      <c r="N82" s="224"/>
      <c r="O82" s="224"/>
      <c r="P82" s="224"/>
      <c r="Q82" s="224"/>
      <c r="R82" s="224"/>
      <c r="S82" s="224"/>
      <c r="T82" s="224"/>
    </row>
    <row r="83" spans="1:20" ht="15.6" x14ac:dyDescent="0.3">
      <c r="A83" s="26">
        <v>43</v>
      </c>
      <c r="B83" s="26" t="s">
        <v>570</v>
      </c>
      <c r="C83" s="17" t="s">
        <v>568</v>
      </c>
      <c r="D83" s="16"/>
      <c r="E83" s="77"/>
      <c r="I83" s="224"/>
      <c r="J83" s="224"/>
      <c r="K83" s="224"/>
      <c r="L83" s="224"/>
      <c r="M83" s="224"/>
      <c r="N83" s="224"/>
      <c r="O83" s="224"/>
      <c r="P83" s="224"/>
      <c r="Q83" s="224"/>
      <c r="R83" s="224"/>
      <c r="S83" s="224"/>
      <c r="T83" s="224"/>
    </row>
    <row r="84" spans="1:20" ht="15.6" x14ac:dyDescent="0.3">
      <c r="A84" s="68"/>
      <c r="B84" s="38"/>
      <c r="C84" s="17" t="s">
        <v>571</v>
      </c>
      <c r="D84" s="16">
        <v>34850</v>
      </c>
      <c r="E84" s="196">
        <v>41820</v>
      </c>
      <c r="I84" s="224"/>
      <c r="J84" s="224"/>
      <c r="K84" s="224"/>
      <c r="L84" s="224"/>
      <c r="M84" s="224"/>
      <c r="N84" s="224"/>
      <c r="O84" s="224"/>
      <c r="P84" s="224"/>
      <c r="Q84" s="224"/>
      <c r="R84" s="224"/>
      <c r="S84" s="224"/>
      <c r="T84" s="224"/>
    </row>
    <row r="85" spans="1:20" ht="15.6" x14ac:dyDescent="0.3">
      <c r="A85" s="26">
        <v>44</v>
      </c>
      <c r="B85" s="70" t="s">
        <v>572</v>
      </c>
      <c r="C85" s="25" t="s">
        <v>573</v>
      </c>
      <c r="D85" s="16"/>
      <c r="E85" s="78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</row>
    <row r="86" spans="1:20" ht="15.6" x14ac:dyDescent="0.3">
      <c r="A86" s="68"/>
      <c r="B86" s="17"/>
      <c r="C86" s="39" t="s">
        <v>574</v>
      </c>
      <c r="D86" s="16">
        <v>28340</v>
      </c>
      <c r="E86" s="196">
        <v>34008</v>
      </c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</row>
    <row r="87" spans="1:20" ht="15.6" x14ac:dyDescent="0.3">
      <c r="A87" s="67"/>
      <c r="B87" s="40"/>
      <c r="C87" s="21" t="s">
        <v>512</v>
      </c>
      <c r="D87" s="16"/>
      <c r="E87" s="79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</row>
    <row r="88" spans="1:20" ht="15.6" x14ac:dyDescent="0.3">
      <c r="A88" s="20">
        <v>45</v>
      </c>
      <c r="B88" s="20" t="s">
        <v>575</v>
      </c>
      <c r="C88" s="21" t="s">
        <v>576</v>
      </c>
      <c r="D88" s="16">
        <v>52990</v>
      </c>
      <c r="E88" s="196">
        <v>63588</v>
      </c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</row>
    <row r="89" spans="1:20" ht="15.6" x14ac:dyDescent="0.3">
      <c r="A89" s="14">
        <v>46</v>
      </c>
      <c r="B89" s="14" t="s">
        <v>577</v>
      </c>
      <c r="C89" s="15" t="s">
        <v>578</v>
      </c>
      <c r="D89" s="16">
        <v>70700</v>
      </c>
      <c r="E89" s="196">
        <v>84840</v>
      </c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</row>
    <row r="90" spans="1:20" ht="15.6" x14ac:dyDescent="0.3">
      <c r="A90" s="14">
        <v>47</v>
      </c>
      <c r="B90" s="14" t="s">
        <v>579</v>
      </c>
      <c r="C90" s="15" t="s">
        <v>580</v>
      </c>
      <c r="D90" s="16">
        <v>79490</v>
      </c>
      <c r="E90" s="196">
        <v>95388</v>
      </c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</row>
    <row r="91" spans="1:20" ht="15.6" x14ac:dyDescent="0.3">
      <c r="A91" s="20">
        <v>48</v>
      </c>
      <c r="B91" s="20" t="s">
        <v>581</v>
      </c>
      <c r="C91" s="80" t="s">
        <v>582</v>
      </c>
      <c r="D91" s="16">
        <v>63610</v>
      </c>
      <c r="E91" s="196">
        <v>76332</v>
      </c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</row>
    <row r="92" spans="1:20" ht="15.6" x14ac:dyDescent="0.3">
      <c r="A92" s="14">
        <v>49</v>
      </c>
      <c r="B92" s="14" t="s">
        <v>583</v>
      </c>
      <c r="C92" s="81" t="s">
        <v>584</v>
      </c>
      <c r="D92" s="16">
        <v>90110</v>
      </c>
      <c r="E92" s="196">
        <v>108132</v>
      </c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</row>
    <row r="93" spans="1:20" ht="15.6" x14ac:dyDescent="0.3">
      <c r="A93" s="4"/>
      <c r="B93" s="17" t="s">
        <v>585</v>
      </c>
      <c r="C93" s="4"/>
      <c r="D93" s="4"/>
      <c r="E93" s="18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</row>
    <row r="94" spans="1:20" ht="15.6" x14ac:dyDescent="0.3">
      <c r="A94" s="4"/>
      <c r="B94" s="4"/>
      <c r="C94" s="4"/>
      <c r="D94" s="4"/>
      <c r="E94" s="18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</row>
    <row r="95" spans="1:20" ht="24.6" x14ac:dyDescent="0.4">
      <c r="A95" s="52"/>
      <c r="B95" s="53" t="s">
        <v>586</v>
      </c>
      <c r="C95" s="52"/>
      <c r="D95" s="13" t="s">
        <v>34</v>
      </c>
      <c r="E95" s="19" t="s">
        <v>55</v>
      </c>
      <c r="F95" s="268" t="s">
        <v>37</v>
      </c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</row>
    <row r="96" spans="1:20" ht="15.6" x14ac:dyDescent="0.3">
      <c r="A96" s="26">
        <v>50</v>
      </c>
      <c r="B96" s="70" t="s">
        <v>587</v>
      </c>
      <c r="C96" s="25" t="s">
        <v>588</v>
      </c>
      <c r="D96" s="82"/>
      <c r="E96" s="66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</row>
    <row r="97" spans="1:20" ht="15.6" x14ac:dyDescent="0.3">
      <c r="A97" s="68"/>
      <c r="B97" s="17"/>
      <c r="C97" s="39" t="s">
        <v>574</v>
      </c>
      <c r="D97" s="16">
        <v>28340</v>
      </c>
      <c r="E97" s="196">
        <v>34008</v>
      </c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</row>
    <row r="98" spans="1:20" ht="15.6" x14ac:dyDescent="0.3">
      <c r="A98" s="67"/>
      <c r="B98" s="40"/>
      <c r="C98" s="21" t="s">
        <v>512</v>
      </c>
      <c r="D98" s="16"/>
      <c r="E98" s="30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</row>
    <row r="99" spans="1:20" ht="15.6" x14ac:dyDescent="0.3">
      <c r="A99" s="20">
        <v>51</v>
      </c>
      <c r="B99" s="20" t="s">
        <v>589</v>
      </c>
      <c r="C99" s="21" t="s">
        <v>590</v>
      </c>
      <c r="D99" s="16">
        <v>52990</v>
      </c>
      <c r="E99" s="196">
        <v>63588</v>
      </c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</row>
    <row r="100" spans="1:20" ht="15.6" x14ac:dyDescent="0.3">
      <c r="A100" s="14">
        <v>52</v>
      </c>
      <c r="B100" s="14" t="s">
        <v>591</v>
      </c>
      <c r="C100" s="15" t="s">
        <v>592</v>
      </c>
      <c r="D100" s="16">
        <v>79490</v>
      </c>
      <c r="E100" s="196">
        <v>95388</v>
      </c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</row>
    <row r="101" spans="1:20" ht="15.6" x14ac:dyDescent="0.3">
      <c r="A101" s="4"/>
      <c r="B101" s="4"/>
      <c r="C101" s="4"/>
      <c r="D101" s="4"/>
      <c r="E101" s="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</row>
    <row r="102" spans="1:20" ht="15.6" x14ac:dyDescent="0.3">
      <c r="A102" s="4"/>
      <c r="B102" s="4"/>
      <c r="C102" s="4"/>
      <c r="D102" s="4"/>
      <c r="E102" s="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</row>
    <row r="103" spans="1:20" ht="15.6" x14ac:dyDescent="0.3">
      <c r="A103" s="4"/>
      <c r="B103" s="4"/>
      <c r="C103" s="4"/>
      <c r="D103" s="4"/>
      <c r="E103" s="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</row>
    <row r="104" spans="1:20" ht="15.6" x14ac:dyDescent="0.3">
      <c r="A104" s="4"/>
      <c r="B104" s="4"/>
      <c r="C104" s="4"/>
      <c r="D104" s="4"/>
      <c r="E104" s="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</row>
    <row r="105" spans="1:20" ht="15.6" x14ac:dyDescent="0.3">
      <c r="A105" s="4"/>
      <c r="B105" s="4"/>
      <c r="C105" s="4"/>
      <c r="D105" s="4"/>
      <c r="E105" s="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</row>
    <row r="106" spans="1:20" ht="15.6" x14ac:dyDescent="0.3">
      <c r="A106" s="4"/>
      <c r="B106" s="4"/>
      <c r="C106" s="4"/>
      <c r="D106" s="4"/>
      <c r="E106" s="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</row>
    <row r="107" spans="1:20" ht="15.6" x14ac:dyDescent="0.3">
      <c r="A107" s="4"/>
      <c r="B107" s="4"/>
      <c r="C107" s="4"/>
      <c r="D107" s="4"/>
      <c r="E107" s="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</row>
    <row r="108" spans="1:20" ht="15.6" x14ac:dyDescent="0.3">
      <c r="A108" s="4"/>
      <c r="B108" s="4"/>
      <c r="C108" s="4"/>
      <c r="D108" s="4"/>
      <c r="E108" s="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</row>
    <row r="109" spans="1:20" ht="15.6" x14ac:dyDescent="0.3">
      <c r="A109" s="53" t="s">
        <v>593</v>
      </c>
      <c r="B109" s="53" t="s">
        <v>594</v>
      </c>
      <c r="C109" s="53"/>
      <c r="D109" s="53"/>
      <c r="E109" s="53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</row>
    <row r="110" spans="1:20" ht="15.6" x14ac:dyDescent="0.3">
      <c r="A110" s="4"/>
      <c r="B110" s="4"/>
      <c r="C110" s="4"/>
      <c r="D110" s="4"/>
      <c r="E110" s="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</row>
    <row r="111" spans="1:20" ht="15.6" x14ac:dyDescent="0.3">
      <c r="A111" s="83"/>
      <c r="B111" s="84" t="s">
        <v>595</v>
      </c>
      <c r="C111" s="85"/>
      <c r="D111" s="85"/>
      <c r="E111" s="85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</row>
    <row r="112" spans="1:20" ht="15.6" x14ac:dyDescent="0.3">
      <c r="A112" s="86" t="s">
        <v>596</v>
      </c>
      <c r="B112" s="46"/>
      <c r="C112" s="46"/>
      <c r="D112" s="46"/>
      <c r="E112" s="85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</row>
    <row r="113" spans="1:20" ht="15.6" x14ac:dyDescent="0.3">
      <c r="A113" s="84" t="s">
        <v>597</v>
      </c>
      <c r="B113" s="85"/>
      <c r="C113" s="85"/>
      <c r="D113" s="85"/>
      <c r="E113" s="85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</row>
    <row r="114" spans="1:20" ht="24.6" x14ac:dyDescent="0.4">
      <c r="A114" s="13"/>
      <c r="B114" s="52" t="s">
        <v>598</v>
      </c>
      <c r="C114" s="13"/>
      <c r="D114" s="13" t="s">
        <v>34</v>
      </c>
      <c r="E114" s="13" t="s">
        <v>35</v>
      </c>
      <c r="F114" s="268" t="s">
        <v>37</v>
      </c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</row>
    <row r="115" spans="1:20" ht="15.6" x14ac:dyDescent="0.3">
      <c r="A115" s="14">
        <v>1</v>
      </c>
      <c r="B115" s="14" t="s">
        <v>599</v>
      </c>
      <c r="C115" s="15" t="s">
        <v>600</v>
      </c>
      <c r="D115" s="16">
        <v>108350</v>
      </c>
      <c r="E115" s="196">
        <v>130020</v>
      </c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</row>
    <row r="116" spans="1:20" ht="15.6" x14ac:dyDescent="0.3">
      <c r="A116" s="14">
        <v>2</v>
      </c>
      <c r="B116" s="14" t="s">
        <v>601</v>
      </c>
      <c r="C116" s="15" t="s">
        <v>602</v>
      </c>
      <c r="D116" s="16">
        <v>185010</v>
      </c>
      <c r="E116" s="196">
        <v>222012</v>
      </c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</row>
    <row r="117" spans="1:20" ht="15.6" x14ac:dyDescent="0.3">
      <c r="A117" s="14">
        <v>3</v>
      </c>
      <c r="B117" s="14" t="s">
        <v>603</v>
      </c>
      <c r="C117" s="15" t="s">
        <v>604</v>
      </c>
      <c r="D117" s="16">
        <v>261360</v>
      </c>
      <c r="E117" s="196">
        <v>313632</v>
      </c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</row>
    <row r="118" spans="1:20" x14ac:dyDescent="0.3">
      <c r="A118" s="14">
        <v>4</v>
      </c>
      <c r="B118" s="14" t="s">
        <v>605</v>
      </c>
      <c r="C118" s="15" t="s">
        <v>606</v>
      </c>
      <c r="D118" s="16">
        <v>108350</v>
      </c>
      <c r="E118" s="196">
        <v>130020</v>
      </c>
    </row>
    <row r="119" spans="1:20" x14ac:dyDescent="0.3">
      <c r="A119" s="14">
        <v>5</v>
      </c>
      <c r="B119" s="14" t="s">
        <v>607</v>
      </c>
      <c r="C119" s="15" t="s">
        <v>608</v>
      </c>
      <c r="D119" s="16">
        <v>185010</v>
      </c>
      <c r="E119" s="196">
        <v>222012</v>
      </c>
    </row>
    <row r="120" spans="1:20" x14ac:dyDescent="0.3">
      <c r="A120" s="14">
        <v>6</v>
      </c>
      <c r="B120" s="14" t="s">
        <v>609</v>
      </c>
      <c r="C120" s="15" t="s">
        <v>610</v>
      </c>
      <c r="D120" s="16">
        <v>261360</v>
      </c>
      <c r="E120" s="196">
        <v>313632</v>
      </c>
    </row>
    <row r="121" spans="1:20" x14ac:dyDescent="0.3">
      <c r="A121" s="14">
        <v>7</v>
      </c>
      <c r="B121" s="14" t="s">
        <v>611</v>
      </c>
      <c r="C121" s="15" t="s">
        <v>612</v>
      </c>
      <c r="D121" s="16">
        <v>369710</v>
      </c>
      <c r="E121" s="196">
        <v>443652</v>
      </c>
    </row>
    <row r="122" spans="1:20" x14ac:dyDescent="0.3">
      <c r="A122" s="26">
        <v>8</v>
      </c>
      <c r="B122" s="26" t="s">
        <v>613</v>
      </c>
      <c r="C122" s="25" t="s">
        <v>614</v>
      </c>
      <c r="D122" s="16">
        <v>446370</v>
      </c>
      <c r="E122" s="196">
        <v>535644</v>
      </c>
    </row>
    <row r="123" spans="1:20" x14ac:dyDescent="0.3">
      <c r="A123" s="14">
        <v>9</v>
      </c>
      <c r="B123" s="14" t="s">
        <v>615</v>
      </c>
      <c r="C123" s="15" t="s">
        <v>616</v>
      </c>
      <c r="D123" s="16">
        <v>76510</v>
      </c>
      <c r="E123" s="196">
        <v>91812</v>
      </c>
    </row>
    <row r="124" spans="1:20" ht="24.6" x14ac:dyDescent="0.4">
      <c r="A124" s="13"/>
      <c r="B124" s="52" t="s">
        <v>617</v>
      </c>
      <c r="C124" s="13"/>
      <c r="D124" s="13" t="s">
        <v>34</v>
      </c>
      <c r="E124" s="87" t="s">
        <v>55</v>
      </c>
      <c r="F124" s="268" t="s">
        <v>37</v>
      </c>
    </row>
    <row r="125" spans="1:20" x14ac:dyDescent="0.3">
      <c r="A125" s="14">
        <v>10</v>
      </c>
      <c r="B125" s="14" t="s">
        <v>618</v>
      </c>
      <c r="C125" s="15" t="s">
        <v>619</v>
      </c>
      <c r="D125" s="16">
        <v>108350</v>
      </c>
      <c r="E125" s="196">
        <v>130020</v>
      </c>
    </row>
    <row r="126" spans="1:20" x14ac:dyDescent="0.3">
      <c r="A126" s="14">
        <v>11</v>
      </c>
      <c r="B126" s="14" t="s">
        <v>620</v>
      </c>
      <c r="C126" s="15" t="s">
        <v>621</v>
      </c>
      <c r="D126" s="16">
        <v>185010</v>
      </c>
      <c r="E126" s="196">
        <v>222012</v>
      </c>
    </row>
    <row r="127" spans="1:20" x14ac:dyDescent="0.3">
      <c r="A127" s="14">
        <v>12</v>
      </c>
      <c r="B127" s="14" t="s">
        <v>622</v>
      </c>
      <c r="C127" s="15" t="s">
        <v>623</v>
      </c>
      <c r="D127" s="16">
        <v>261360</v>
      </c>
      <c r="E127" s="196">
        <v>313632</v>
      </c>
    </row>
    <row r="128" spans="1:20" x14ac:dyDescent="0.3">
      <c r="A128" s="14">
        <v>13</v>
      </c>
      <c r="B128" s="14" t="s">
        <v>624</v>
      </c>
      <c r="C128" s="15" t="s">
        <v>625</v>
      </c>
      <c r="D128" s="16">
        <v>108350</v>
      </c>
      <c r="E128" s="196">
        <v>130020</v>
      </c>
    </row>
    <row r="129" spans="1:6" x14ac:dyDescent="0.3">
      <c r="A129" s="14">
        <v>14</v>
      </c>
      <c r="B129" s="14" t="s">
        <v>626</v>
      </c>
      <c r="C129" s="15" t="s">
        <v>627</v>
      </c>
      <c r="D129" s="16">
        <v>185010</v>
      </c>
      <c r="E129" s="196">
        <v>222012</v>
      </c>
    </row>
    <row r="130" spans="1:6" x14ac:dyDescent="0.3">
      <c r="A130" s="14">
        <v>15</v>
      </c>
      <c r="B130" s="14" t="s">
        <v>628</v>
      </c>
      <c r="C130" s="15" t="s">
        <v>629</v>
      </c>
      <c r="D130" s="16">
        <v>261360</v>
      </c>
      <c r="E130" s="196">
        <v>313632</v>
      </c>
    </row>
    <row r="131" spans="1:6" x14ac:dyDescent="0.3">
      <c r="A131" s="14">
        <v>16</v>
      </c>
      <c r="B131" s="14" t="s">
        <v>630</v>
      </c>
      <c r="C131" s="15" t="s">
        <v>631</v>
      </c>
      <c r="D131" s="16">
        <v>369710</v>
      </c>
      <c r="E131" s="196">
        <v>443652</v>
      </c>
    </row>
    <row r="132" spans="1:6" x14ac:dyDescent="0.3">
      <c r="A132" s="26">
        <v>17</v>
      </c>
      <c r="B132" s="26" t="s">
        <v>632</v>
      </c>
      <c r="C132" s="25" t="s">
        <v>633</v>
      </c>
      <c r="D132" s="16">
        <v>446370</v>
      </c>
      <c r="E132" s="196">
        <v>535644</v>
      </c>
    </row>
    <row r="133" spans="1:6" x14ac:dyDescent="0.3">
      <c r="A133" s="14">
        <v>18</v>
      </c>
      <c r="B133" s="14" t="s">
        <v>634</v>
      </c>
      <c r="C133" s="15" t="s">
        <v>635</v>
      </c>
      <c r="D133" s="16">
        <v>76510</v>
      </c>
      <c r="E133" s="196">
        <v>91812</v>
      </c>
    </row>
    <row r="134" spans="1:6" ht="24.6" x14ac:dyDescent="0.4">
      <c r="A134" s="13"/>
      <c r="B134" s="52" t="s">
        <v>636</v>
      </c>
      <c r="C134" s="13"/>
      <c r="D134" s="31" t="s">
        <v>34</v>
      </c>
      <c r="E134" s="87" t="s">
        <v>55</v>
      </c>
      <c r="F134" s="268" t="s">
        <v>37</v>
      </c>
    </row>
    <row r="135" spans="1:6" x14ac:dyDescent="0.3">
      <c r="A135" s="14">
        <v>19</v>
      </c>
      <c r="B135" s="14" t="s">
        <v>637</v>
      </c>
      <c r="C135" s="15" t="s">
        <v>638</v>
      </c>
      <c r="D135" s="16">
        <v>108350</v>
      </c>
      <c r="E135" s="196">
        <v>130020</v>
      </c>
    </row>
    <row r="136" spans="1:6" x14ac:dyDescent="0.3">
      <c r="A136" s="14">
        <v>20</v>
      </c>
      <c r="B136" s="14" t="s">
        <v>639</v>
      </c>
      <c r="C136" s="15" t="s">
        <v>640</v>
      </c>
      <c r="D136" s="16">
        <v>185010</v>
      </c>
      <c r="E136" s="196">
        <v>222012</v>
      </c>
    </row>
    <row r="137" spans="1:6" x14ac:dyDescent="0.3">
      <c r="A137" s="14">
        <v>21</v>
      </c>
      <c r="B137" s="88" t="s">
        <v>641</v>
      </c>
      <c r="C137" s="89" t="s">
        <v>642</v>
      </c>
      <c r="D137" s="16">
        <v>261360</v>
      </c>
      <c r="E137" s="196">
        <v>313632</v>
      </c>
    </row>
    <row r="138" spans="1:6" x14ac:dyDescent="0.3">
      <c r="A138" s="14">
        <v>22</v>
      </c>
      <c r="B138" s="88" t="s">
        <v>643</v>
      </c>
      <c r="C138" s="89" t="s">
        <v>644</v>
      </c>
      <c r="D138" s="16">
        <v>108350</v>
      </c>
      <c r="E138" s="196">
        <v>130020</v>
      </c>
    </row>
    <row r="139" spans="1:6" x14ac:dyDescent="0.3">
      <c r="A139" s="14">
        <v>23</v>
      </c>
      <c r="B139" s="88" t="s">
        <v>645</v>
      </c>
      <c r="C139" s="89" t="s">
        <v>646</v>
      </c>
      <c r="D139" s="16">
        <v>185010</v>
      </c>
      <c r="E139" s="196">
        <v>222012</v>
      </c>
    </row>
    <row r="140" spans="1:6" x14ac:dyDescent="0.3">
      <c r="A140" s="14">
        <v>24</v>
      </c>
      <c r="B140" s="88" t="s">
        <v>647</v>
      </c>
      <c r="C140" s="89" t="s">
        <v>648</v>
      </c>
      <c r="D140" s="16">
        <v>261360</v>
      </c>
      <c r="E140" s="196">
        <v>313632</v>
      </c>
    </row>
    <row r="141" spans="1:6" x14ac:dyDescent="0.3">
      <c r="A141" s="14">
        <v>25</v>
      </c>
      <c r="B141" s="88" t="s">
        <v>649</v>
      </c>
      <c r="C141" s="89" t="s">
        <v>650</v>
      </c>
      <c r="D141" s="16">
        <v>369710</v>
      </c>
      <c r="E141" s="196">
        <v>443652</v>
      </c>
    </row>
    <row r="142" spans="1:6" x14ac:dyDescent="0.3">
      <c r="A142" s="26">
        <v>26</v>
      </c>
      <c r="B142" s="90" t="s">
        <v>651</v>
      </c>
      <c r="C142" s="89" t="s">
        <v>652</v>
      </c>
      <c r="D142" s="16">
        <v>446370</v>
      </c>
      <c r="E142" s="196">
        <v>535644</v>
      </c>
    </row>
    <row r="143" spans="1:6" x14ac:dyDescent="0.3">
      <c r="A143" s="20">
        <v>27</v>
      </c>
      <c r="B143" s="14" t="s">
        <v>653</v>
      </c>
      <c r="C143" s="25" t="s">
        <v>654</v>
      </c>
      <c r="D143" s="16">
        <v>76510</v>
      </c>
      <c r="E143" s="196">
        <v>91812</v>
      </c>
    </row>
    <row r="144" spans="1:6" ht="24.6" x14ac:dyDescent="0.4">
      <c r="A144" s="91"/>
      <c r="B144" s="8" t="s">
        <v>655</v>
      </c>
      <c r="C144" s="92"/>
      <c r="D144" s="93" t="s">
        <v>34</v>
      </c>
      <c r="E144" s="87" t="s">
        <v>55</v>
      </c>
      <c r="F144" s="268" t="s">
        <v>37</v>
      </c>
    </row>
    <row r="145" spans="1:6" x14ac:dyDescent="0.3">
      <c r="A145" s="88">
        <v>28</v>
      </c>
      <c r="B145" s="88" t="s">
        <v>656</v>
      </c>
      <c r="C145" s="94" t="s">
        <v>657</v>
      </c>
      <c r="D145" s="16">
        <v>108350</v>
      </c>
      <c r="E145" s="196">
        <v>130020</v>
      </c>
    </row>
    <row r="146" spans="1:6" x14ac:dyDescent="0.3">
      <c r="A146" s="88">
        <v>29</v>
      </c>
      <c r="B146" s="88" t="s">
        <v>658</v>
      </c>
      <c r="C146" s="89" t="s">
        <v>659</v>
      </c>
      <c r="D146" s="16">
        <v>185010</v>
      </c>
      <c r="E146" s="196">
        <v>222012</v>
      </c>
    </row>
    <row r="147" spans="1:6" x14ac:dyDescent="0.3">
      <c r="A147" s="88">
        <v>30</v>
      </c>
      <c r="B147" s="88" t="s">
        <v>660</v>
      </c>
      <c r="C147" s="89" t="s">
        <v>661</v>
      </c>
      <c r="D147" s="16">
        <v>261360</v>
      </c>
      <c r="E147" s="196">
        <v>313632</v>
      </c>
    </row>
    <row r="148" spans="1:6" x14ac:dyDescent="0.3">
      <c r="A148" s="88">
        <v>31</v>
      </c>
      <c r="B148" s="88" t="s">
        <v>662</v>
      </c>
      <c r="C148" s="89" t="s">
        <v>663</v>
      </c>
      <c r="D148" s="16">
        <v>108350</v>
      </c>
      <c r="E148" s="196">
        <v>130020</v>
      </c>
    </row>
    <row r="149" spans="1:6" x14ac:dyDescent="0.3">
      <c r="A149" s="88">
        <v>32</v>
      </c>
      <c r="B149" s="88" t="s">
        <v>664</v>
      </c>
      <c r="C149" s="89" t="s">
        <v>665</v>
      </c>
      <c r="D149" s="16">
        <v>185010</v>
      </c>
      <c r="E149" s="196">
        <v>222012</v>
      </c>
    </row>
    <row r="150" spans="1:6" x14ac:dyDescent="0.3">
      <c r="A150" s="88">
        <v>33</v>
      </c>
      <c r="B150" s="88" t="s">
        <v>666</v>
      </c>
      <c r="C150" s="89" t="s">
        <v>667</v>
      </c>
      <c r="D150" s="16">
        <v>261360</v>
      </c>
      <c r="E150" s="196">
        <v>313632</v>
      </c>
    </row>
    <row r="151" spans="1:6" x14ac:dyDescent="0.3">
      <c r="A151" s="88">
        <v>34</v>
      </c>
      <c r="B151" s="88" t="s">
        <v>668</v>
      </c>
      <c r="C151" s="89" t="s">
        <v>669</v>
      </c>
      <c r="D151" s="16">
        <v>369710</v>
      </c>
      <c r="E151" s="196">
        <v>443652</v>
      </c>
    </row>
    <row r="152" spans="1:6" x14ac:dyDescent="0.3">
      <c r="A152" s="90">
        <v>35</v>
      </c>
      <c r="B152" s="90" t="s">
        <v>670</v>
      </c>
      <c r="C152" s="89" t="s">
        <v>671</v>
      </c>
      <c r="D152" s="16">
        <v>446370</v>
      </c>
      <c r="E152" s="196">
        <v>535644</v>
      </c>
    </row>
    <row r="153" spans="1:6" x14ac:dyDescent="0.3">
      <c r="A153" s="95">
        <v>36</v>
      </c>
      <c r="B153" s="90" t="s">
        <v>672</v>
      </c>
      <c r="C153" s="96" t="s">
        <v>673</v>
      </c>
      <c r="D153" s="16">
        <v>76510</v>
      </c>
      <c r="E153" s="196">
        <v>91812</v>
      </c>
    </row>
    <row r="154" spans="1:6" x14ac:dyDescent="0.3">
      <c r="A154" s="97"/>
      <c r="B154" s="97"/>
      <c r="C154" s="97"/>
      <c r="D154" s="98"/>
      <c r="E154" s="98"/>
    </row>
    <row r="155" spans="1:6" ht="24.6" x14ac:dyDescent="0.4">
      <c r="A155" s="99"/>
      <c r="B155" s="100" t="s">
        <v>674</v>
      </c>
      <c r="C155" s="99"/>
      <c r="D155" s="101" t="s">
        <v>34</v>
      </c>
      <c r="E155" s="102" t="s">
        <v>55</v>
      </c>
      <c r="F155" s="268" t="s">
        <v>37</v>
      </c>
    </row>
    <row r="156" spans="1:6" x14ac:dyDescent="0.3">
      <c r="A156" s="20">
        <v>37</v>
      </c>
      <c r="B156" s="20" t="s">
        <v>675</v>
      </c>
      <c r="C156" s="21" t="s">
        <v>676</v>
      </c>
      <c r="D156" s="16">
        <v>108350</v>
      </c>
      <c r="E156" s="196">
        <v>130020</v>
      </c>
    </row>
    <row r="157" spans="1:6" x14ac:dyDescent="0.3">
      <c r="A157" s="14">
        <v>38</v>
      </c>
      <c r="B157" s="88" t="s">
        <v>677</v>
      </c>
      <c r="C157" s="89" t="s">
        <v>678</v>
      </c>
      <c r="D157" s="16">
        <v>185010</v>
      </c>
      <c r="E157" s="196">
        <v>222012</v>
      </c>
    </row>
    <row r="158" spans="1:6" x14ac:dyDescent="0.3">
      <c r="A158" s="14">
        <v>39</v>
      </c>
      <c r="B158" s="88" t="s">
        <v>679</v>
      </c>
      <c r="C158" s="89" t="s">
        <v>680</v>
      </c>
      <c r="D158" s="16">
        <v>261360</v>
      </c>
      <c r="E158" s="196">
        <v>313632</v>
      </c>
    </row>
    <row r="159" spans="1:6" x14ac:dyDescent="0.3">
      <c r="A159" s="14">
        <v>40</v>
      </c>
      <c r="B159" s="88" t="s">
        <v>681</v>
      </c>
      <c r="C159" s="89" t="s">
        <v>682</v>
      </c>
      <c r="D159" s="16">
        <v>108350</v>
      </c>
      <c r="E159" s="196">
        <v>130020</v>
      </c>
    </row>
    <row r="160" spans="1:6" x14ac:dyDescent="0.3">
      <c r="A160" s="14">
        <v>41</v>
      </c>
      <c r="B160" s="88" t="s">
        <v>683</v>
      </c>
      <c r="C160" s="89" t="s">
        <v>684</v>
      </c>
      <c r="D160" s="16">
        <v>185010</v>
      </c>
      <c r="E160" s="196">
        <v>222012</v>
      </c>
    </row>
    <row r="161" spans="1:6" x14ac:dyDescent="0.3">
      <c r="A161" s="14">
        <v>42</v>
      </c>
      <c r="B161" s="88" t="s">
        <v>685</v>
      </c>
      <c r="C161" s="89" t="s">
        <v>686</v>
      </c>
      <c r="D161" s="16">
        <v>261360</v>
      </c>
      <c r="E161" s="196">
        <v>313632</v>
      </c>
    </row>
    <row r="162" spans="1:6" x14ac:dyDescent="0.3">
      <c r="A162" s="14">
        <v>43</v>
      </c>
      <c r="B162" s="88" t="s">
        <v>687</v>
      </c>
      <c r="C162" s="89" t="s">
        <v>688</v>
      </c>
      <c r="D162" s="16">
        <v>369710</v>
      </c>
      <c r="E162" s="196">
        <v>443652</v>
      </c>
    </row>
    <row r="163" spans="1:6" x14ac:dyDescent="0.3">
      <c r="A163" s="26">
        <v>44</v>
      </c>
      <c r="B163" s="90" t="s">
        <v>689</v>
      </c>
      <c r="C163" s="89" t="s">
        <v>690</v>
      </c>
      <c r="D163" s="16">
        <v>446370</v>
      </c>
      <c r="E163" s="196">
        <v>535644</v>
      </c>
    </row>
    <row r="164" spans="1:6" x14ac:dyDescent="0.3">
      <c r="A164" s="20">
        <v>45</v>
      </c>
      <c r="B164" s="14" t="s">
        <v>691</v>
      </c>
      <c r="C164" s="25" t="s">
        <v>692</v>
      </c>
      <c r="D164" s="16">
        <v>76510</v>
      </c>
      <c r="E164" s="196">
        <v>91812</v>
      </c>
    </row>
    <row r="165" spans="1:6" x14ac:dyDescent="0.3">
      <c r="A165" s="1"/>
      <c r="B165" s="1"/>
      <c r="C165" s="97"/>
      <c r="D165" s="98"/>
      <c r="E165" s="98"/>
    </row>
    <row r="166" spans="1:6" ht="24.6" x14ac:dyDescent="0.4">
      <c r="A166" s="13"/>
      <c r="B166" s="52" t="s">
        <v>693</v>
      </c>
      <c r="C166" s="99"/>
      <c r="D166" s="101" t="s">
        <v>34</v>
      </c>
      <c r="E166" s="102" t="s">
        <v>55</v>
      </c>
      <c r="F166" s="268" t="s">
        <v>37</v>
      </c>
    </row>
    <row r="167" spans="1:6" x14ac:dyDescent="0.3">
      <c r="A167" s="14">
        <v>46</v>
      </c>
      <c r="B167" s="14" t="s">
        <v>694</v>
      </c>
      <c r="C167" s="21" t="s">
        <v>695</v>
      </c>
      <c r="D167" s="16">
        <v>108350</v>
      </c>
      <c r="E167" s="196">
        <v>130020</v>
      </c>
    </row>
    <row r="168" spans="1:6" x14ac:dyDescent="0.3">
      <c r="A168" s="14">
        <v>47</v>
      </c>
      <c r="B168" s="14" t="s">
        <v>696</v>
      </c>
      <c r="C168" s="15" t="s">
        <v>697</v>
      </c>
      <c r="D168" s="16">
        <v>185010</v>
      </c>
      <c r="E168" s="196">
        <v>222012</v>
      </c>
    </row>
    <row r="169" spans="1:6" x14ac:dyDescent="0.3">
      <c r="A169" s="88">
        <v>48</v>
      </c>
      <c r="B169" s="88" t="s">
        <v>698</v>
      </c>
      <c r="C169" s="89" t="s">
        <v>699</v>
      </c>
      <c r="D169" s="16">
        <v>261360</v>
      </c>
      <c r="E169" s="196">
        <v>313632</v>
      </c>
    </row>
    <row r="170" spans="1:6" x14ac:dyDescent="0.3">
      <c r="A170" s="88">
        <v>49</v>
      </c>
      <c r="B170" s="88" t="s">
        <v>700</v>
      </c>
      <c r="C170" s="89" t="s">
        <v>701</v>
      </c>
      <c r="D170" s="16">
        <v>108350</v>
      </c>
      <c r="E170" s="196">
        <v>130020</v>
      </c>
    </row>
    <row r="171" spans="1:6" x14ac:dyDescent="0.3">
      <c r="A171" s="88">
        <v>50</v>
      </c>
      <c r="B171" s="88" t="s">
        <v>702</v>
      </c>
      <c r="C171" s="89" t="s">
        <v>703</v>
      </c>
      <c r="D171" s="16">
        <v>185010</v>
      </c>
      <c r="E171" s="196">
        <v>222012</v>
      </c>
    </row>
    <row r="172" spans="1:6" x14ac:dyDescent="0.3">
      <c r="A172" s="88">
        <v>51</v>
      </c>
      <c r="B172" s="88" t="s">
        <v>704</v>
      </c>
      <c r="C172" s="89" t="s">
        <v>705</v>
      </c>
      <c r="D172" s="16">
        <v>261360</v>
      </c>
      <c r="E172" s="196">
        <v>313632</v>
      </c>
    </row>
    <row r="173" spans="1:6" x14ac:dyDescent="0.3">
      <c r="A173" s="88">
        <v>52</v>
      </c>
      <c r="B173" s="88" t="s">
        <v>706</v>
      </c>
      <c r="C173" s="89" t="s">
        <v>707</v>
      </c>
      <c r="D173" s="16">
        <v>369710</v>
      </c>
      <c r="E173" s="196">
        <v>443652</v>
      </c>
    </row>
    <row r="174" spans="1:6" x14ac:dyDescent="0.3">
      <c r="A174" s="90">
        <v>53</v>
      </c>
      <c r="B174" s="90" t="s">
        <v>708</v>
      </c>
      <c r="C174" s="89" t="s">
        <v>709</v>
      </c>
      <c r="D174" s="16">
        <v>446370</v>
      </c>
      <c r="E174" s="196">
        <v>535644</v>
      </c>
    </row>
    <row r="175" spans="1:6" x14ac:dyDescent="0.3">
      <c r="A175" s="95">
        <v>54</v>
      </c>
      <c r="B175" s="90" t="s">
        <v>710</v>
      </c>
      <c r="C175" s="96" t="s">
        <v>711</v>
      </c>
      <c r="D175" s="16">
        <v>76510</v>
      </c>
      <c r="E175" s="196">
        <v>91812</v>
      </c>
    </row>
    <row r="176" spans="1:6" x14ac:dyDescent="0.3">
      <c r="A176" s="97"/>
      <c r="B176" s="97"/>
      <c r="C176" s="97"/>
      <c r="D176" s="98"/>
      <c r="E176" s="98"/>
    </row>
    <row r="177" spans="1:6" ht="24.6" x14ac:dyDescent="0.4">
      <c r="A177" s="99"/>
      <c r="B177" s="100" t="s">
        <v>712</v>
      </c>
      <c r="C177" s="99"/>
      <c r="D177" s="101" t="s">
        <v>34</v>
      </c>
      <c r="E177" s="102" t="s">
        <v>55</v>
      </c>
      <c r="F177" s="268" t="s">
        <v>37</v>
      </c>
    </row>
    <row r="178" spans="1:6" x14ac:dyDescent="0.3">
      <c r="A178" s="20">
        <v>55</v>
      </c>
      <c r="B178" s="20" t="s">
        <v>713</v>
      </c>
      <c r="C178" s="21" t="s">
        <v>714</v>
      </c>
      <c r="D178" s="16">
        <v>108350</v>
      </c>
      <c r="E178" s="196">
        <v>130020</v>
      </c>
    </row>
    <row r="179" spans="1:6" x14ac:dyDescent="0.3">
      <c r="A179" s="14">
        <v>56</v>
      </c>
      <c r="B179" s="14" t="s">
        <v>715</v>
      </c>
      <c r="C179" s="15" t="s">
        <v>716</v>
      </c>
      <c r="D179" s="16">
        <v>185010</v>
      </c>
      <c r="E179" s="196">
        <v>222012</v>
      </c>
    </row>
    <row r="180" spans="1:6" x14ac:dyDescent="0.3">
      <c r="A180" s="14">
        <v>57</v>
      </c>
      <c r="B180" s="14" t="s">
        <v>717</v>
      </c>
      <c r="C180" s="15" t="s">
        <v>718</v>
      </c>
      <c r="D180" s="16">
        <v>261360</v>
      </c>
      <c r="E180" s="196">
        <v>313632</v>
      </c>
    </row>
    <row r="181" spans="1:6" x14ac:dyDescent="0.3">
      <c r="A181" s="88">
        <v>58</v>
      </c>
      <c r="B181" s="88" t="s">
        <v>719</v>
      </c>
      <c r="C181" s="89" t="s">
        <v>720</v>
      </c>
      <c r="D181" s="16">
        <v>108350</v>
      </c>
      <c r="E181" s="196">
        <v>130020</v>
      </c>
    </row>
    <row r="182" spans="1:6" x14ac:dyDescent="0.3">
      <c r="A182" s="88">
        <v>59</v>
      </c>
      <c r="B182" s="88" t="s">
        <v>721</v>
      </c>
      <c r="C182" s="89" t="s">
        <v>722</v>
      </c>
      <c r="D182" s="16">
        <v>185010</v>
      </c>
      <c r="E182" s="196">
        <v>222012</v>
      </c>
    </row>
    <row r="183" spans="1:6" x14ac:dyDescent="0.3">
      <c r="A183" s="88">
        <v>60</v>
      </c>
      <c r="B183" s="88" t="s">
        <v>723</v>
      </c>
      <c r="C183" s="89" t="s">
        <v>724</v>
      </c>
      <c r="D183" s="16">
        <v>261360</v>
      </c>
      <c r="E183" s="196">
        <v>313632</v>
      </c>
    </row>
    <row r="184" spans="1:6" x14ac:dyDescent="0.3">
      <c r="A184" s="88">
        <v>61</v>
      </c>
      <c r="B184" s="88" t="s">
        <v>725</v>
      </c>
      <c r="C184" s="89" t="s">
        <v>726</v>
      </c>
      <c r="D184" s="16">
        <v>369710</v>
      </c>
      <c r="E184" s="196">
        <v>443652</v>
      </c>
    </row>
    <row r="185" spans="1:6" x14ac:dyDescent="0.3">
      <c r="A185" s="90">
        <v>62</v>
      </c>
      <c r="B185" s="90" t="s">
        <v>727</v>
      </c>
      <c r="C185" s="89" t="s">
        <v>728</v>
      </c>
      <c r="D185" s="16">
        <v>446370</v>
      </c>
      <c r="E185" s="196">
        <v>535644</v>
      </c>
    </row>
    <row r="186" spans="1:6" x14ac:dyDescent="0.3">
      <c r="A186" s="103">
        <v>63</v>
      </c>
      <c r="B186" s="88" t="s">
        <v>729</v>
      </c>
      <c r="C186" s="89" t="s">
        <v>730</v>
      </c>
      <c r="D186" s="16">
        <v>76510</v>
      </c>
      <c r="E186" s="196">
        <v>91812</v>
      </c>
    </row>
    <row r="187" spans="1:6" x14ac:dyDescent="0.3">
      <c r="A187" s="42"/>
      <c r="B187" s="42"/>
      <c r="C187" s="42"/>
      <c r="D187" s="98"/>
      <c r="E187" s="98"/>
    </row>
    <row r="188" spans="1:6" ht="24.6" x14ac:dyDescent="0.4">
      <c r="A188" s="12"/>
      <c r="B188" s="52" t="s">
        <v>731</v>
      </c>
      <c r="C188" s="13"/>
      <c r="D188" s="101" t="s">
        <v>34</v>
      </c>
      <c r="E188" s="102" t="s">
        <v>55</v>
      </c>
      <c r="F188" s="268" t="s">
        <v>37</v>
      </c>
    </row>
    <row r="189" spans="1:6" x14ac:dyDescent="0.3">
      <c r="A189" s="104">
        <v>64</v>
      </c>
      <c r="B189" s="14" t="s">
        <v>732</v>
      </c>
      <c r="C189" s="15" t="s">
        <v>733</v>
      </c>
      <c r="D189" s="16">
        <v>108350</v>
      </c>
      <c r="E189" s="196">
        <v>130020</v>
      </c>
    </row>
    <row r="190" spans="1:6" x14ac:dyDescent="0.3">
      <c r="A190" s="104">
        <v>65</v>
      </c>
      <c r="B190" s="14" t="s">
        <v>734</v>
      </c>
      <c r="C190" s="15" t="s">
        <v>735</v>
      </c>
      <c r="D190" s="16">
        <v>185010</v>
      </c>
      <c r="E190" s="196">
        <v>222012</v>
      </c>
    </row>
    <row r="191" spans="1:6" x14ac:dyDescent="0.3">
      <c r="A191" s="104">
        <v>66</v>
      </c>
      <c r="B191" s="88" t="s">
        <v>736</v>
      </c>
      <c r="C191" s="89" t="s">
        <v>737</v>
      </c>
      <c r="D191" s="16">
        <v>261360</v>
      </c>
      <c r="E191" s="196">
        <v>313632</v>
      </c>
    </row>
    <row r="192" spans="1:6" x14ac:dyDescent="0.3">
      <c r="A192" s="104">
        <v>67</v>
      </c>
      <c r="B192" s="88" t="s">
        <v>738</v>
      </c>
      <c r="C192" s="89" t="s">
        <v>739</v>
      </c>
      <c r="D192" s="16">
        <v>108350</v>
      </c>
      <c r="E192" s="196">
        <v>130020</v>
      </c>
    </row>
    <row r="193" spans="1:6" x14ac:dyDescent="0.3">
      <c r="A193" s="104">
        <v>68</v>
      </c>
      <c r="B193" s="88" t="s">
        <v>740</v>
      </c>
      <c r="C193" s="89" t="s">
        <v>741</v>
      </c>
      <c r="D193" s="16">
        <v>185010</v>
      </c>
      <c r="E193" s="196">
        <v>222012</v>
      </c>
    </row>
    <row r="194" spans="1:6" x14ac:dyDescent="0.3">
      <c r="A194" s="104">
        <v>69</v>
      </c>
      <c r="B194" s="88" t="s">
        <v>742</v>
      </c>
      <c r="C194" s="89" t="s">
        <v>743</v>
      </c>
      <c r="D194" s="16">
        <v>261360</v>
      </c>
      <c r="E194" s="196">
        <v>313632</v>
      </c>
    </row>
    <row r="195" spans="1:6" x14ac:dyDescent="0.3">
      <c r="A195" s="104">
        <v>70</v>
      </c>
      <c r="B195" s="88" t="s">
        <v>744</v>
      </c>
      <c r="C195" s="89" t="s">
        <v>745</v>
      </c>
      <c r="D195" s="16">
        <v>369710</v>
      </c>
      <c r="E195" s="196">
        <v>443652</v>
      </c>
    </row>
    <row r="196" spans="1:6" x14ac:dyDescent="0.3">
      <c r="A196" s="105">
        <v>71</v>
      </c>
      <c r="B196" s="90" t="s">
        <v>746</v>
      </c>
      <c r="C196" s="89" t="s">
        <v>747</v>
      </c>
      <c r="D196" s="16">
        <v>446370</v>
      </c>
      <c r="E196" s="196">
        <v>535644</v>
      </c>
    </row>
    <row r="197" spans="1:6" x14ac:dyDescent="0.3">
      <c r="A197" s="67">
        <v>72</v>
      </c>
      <c r="B197" s="88" t="s">
        <v>748</v>
      </c>
      <c r="C197" s="96" t="s">
        <v>749</v>
      </c>
      <c r="D197" s="16">
        <v>76510</v>
      </c>
      <c r="E197" s="196">
        <v>91812</v>
      </c>
    </row>
    <row r="198" spans="1:6" x14ac:dyDescent="0.3">
      <c r="A198" s="1"/>
      <c r="B198" s="17"/>
      <c r="C198" s="70"/>
      <c r="D198" s="98"/>
      <c r="E198" s="98"/>
    </row>
    <row r="199" spans="1:6" ht="24.6" x14ac:dyDescent="0.4">
      <c r="A199" s="12"/>
      <c r="B199" s="52" t="s">
        <v>750</v>
      </c>
      <c r="C199" s="99"/>
      <c r="D199" s="101" t="s">
        <v>34</v>
      </c>
      <c r="E199" s="102" t="s">
        <v>55</v>
      </c>
      <c r="F199" s="268" t="s">
        <v>37</v>
      </c>
    </row>
    <row r="200" spans="1:6" x14ac:dyDescent="0.3">
      <c r="A200" s="104">
        <v>73</v>
      </c>
      <c r="B200" s="14" t="s">
        <v>751</v>
      </c>
      <c r="C200" s="21" t="s">
        <v>752</v>
      </c>
      <c r="D200" s="16">
        <v>108350</v>
      </c>
      <c r="E200" s="196">
        <v>130020</v>
      </c>
    </row>
    <row r="201" spans="1:6" x14ac:dyDescent="0.3">
      <c r="A201" s="104">
        <v>74</v>
      </c>
      <c r="B201" s="14" t="s">
        <v>753</v>
      </c>
      <c r="C201" s="15" t="s">
        <v>754</v>
      </c>
      <c r="D201" s="16">
        <v>185010</v>
      </c>
      <c r="E201" s="196">
        <v>222012</v>
      </c>
    </row>
    <row r="202" spans="1:6" x14ac:dyDescent="0.3">
      <c r="A202" s="104">
        <v>75</v>
      </c>
      <c r="B202" s="14" t="s">
        <v>755</v>
      </c>
      <c r="C202" s="15" t="s">
        <v>756</v>
      </c>
      <c r="D202" s="16">
        <v>261360</v>
      </c>
      <c r="E202" s="196">
        <v>313632</v>
      </c>
    </row>
    <row r="203" spans="1:6" x14ac:dyDescent="0.3">
      <c r="A203" s="104">
        <v>76</v>
      </c>
      <c r="B203" s="88" t="s">
        <v>757</v>
      </c>
      <c r="C203" s="89" t="s">
        <v>758</v>
      </c>
      <c r="D203" s="16">
        <v>108350</v>
      </c>
      <c r="E203" s="196">
        <v>130020</v>
      </c>
    </row>
    <row r="204" spans="1:6" x14ac:dyDescent="0.3">
      <c r="A204" s="104">
        <v>77</v>
      </c>
      <c r="B204" s="88" t="s">
        <v>759</v>
      </c>
      <c r="C204" s="89" t="s">
        <v>760</v>
      </c>
      <c r="D204" s="16">
        <v>185010</v>
      </c>
      <c r="E204" s="196">
        <v>222012</v>
      </c>
    </row>
    <row r="205" spans="1:6" x14ac:dyDescent="0.3">
      <c r="A205" s="104">
        <v>78</v>
      </c>
      <c r="B205" s="88" t="s">
        <v>761</v>
      </c>
      <c r="C205" s="89" t="s">
        <v>762</v>
      </c>
      <c r="D205" s="16">
        <v>261360</v>
      </c>
      <c r="E205" s="196">
        <v>313632</v>
      </c>
    </row>
    <row r="206" spans="1:6" x14ac:dyDescent="0.3">
      <c r="A206" s="104">
        <v>79</v>
      </c>
      <c r="B206" s="88" t="s">
        <v>763</v>
      </c>
      <c r="C206" s="89" t="s">
        <v>764</v>
      </c>
      <c r="D206" s="16">
        <v>369710</v>
      </c>
      <c r="E206" s="196">
        <v>443652</v>
      </c>
    </row>
    <row r="207" spans="1:6" x14ac:dyDescent="0.3">
      <c r="A207" s="105">
        <v>80</v>
      </c>
      <c r="B207" s="90" t="s">
        <v>765</v>
      </c>
      <c r="C207" s="89" t="s">
        <v>766</v>
      </c>
      <c r="D207" s="16">
        <v>446370</v>
      </c>
      <c r="E207" s="196">
        <v>535644</v>
      </c>
    </row>
    <row r="208" spans="1:6" x14ac:dyDescent="0.3">
      <c r="A208" s="67">
        <v>81</v>
      </c>
      <c r="B208" s="14" t="s">
        <v>767</v>
      </c>
      <c r="C208" s="15" t="s">
        <v>768</v>
      </c>
      <c r="D208" s="16">
        <v>76510</v>
      </c>
      <c r="E208" s="196">
        <v>91812</v>
      </c>
    </row>
    <row r="209" spans="1:6" x14ac:dyDescent="0.3">
      <c r="A209" s="17"/>
      <c r="B209" s="17"/>
      <c r="C209" s="17"/>
      <c r="D209" s="18"/>
      <c r="E209" s="18"/>
    </row>
    <row r="210" spans="1:6" ht="15.6" x14ac:dyDescent="0.3">
      <c r="A210" s="9" t="s">
        <v>769</v>
      </c>
      <c r="B210" s="2"/>
      <c r="C210" s="2"/>
      <c r="D210" s="18"/>
      <c r="E210" s="18"/>
    </row>
    <row r="211" spans="1:6" x14ac:dyDescent="0.3">
      <c r="A211" s="17"/>
      <c r="B211" s="17"/>
      <c r="C211" s="17"/>
      <c r="D211" s="106"/>
      <c r="E211" s="106"/>
    </row>
    <row r="212" spans="1:6" x14ac:dyDescent="0.3">
      <c r="A212" s="17"/>
      <c r="B212" s="17"/>
      <c r="C212" s="1"/>
      <c r="D212" s="106"/>
      <c r="E212" s="106"/>
    </row>
    <row r="213" spans="1:6" ht="17.399999999999999" x14ac:dyDescent="0.3">
      <c r="A213" s="107" t="s">
        <v>770</v>
      </c>
      <c r="B213" s="108"/>
      <c r="C213" s="108"/>
      <c r="D213" s="109"/>
      <c r="E213" s="109"/>
    </row>
    <row r="214" spans="1:6" x14ac:dyDescent="0.3">
      <c r="A214" s="4"/>
      <c r="B214" s="4"/>
      <c r="C214" s="4"/>
      <c r="D214" s="43"/>
      <c r="E214" s="43"/>
    </row>
    <row r="215" spans="1:6" x14ac:dyDescent="0.3">
      <c r="A215" s="84" t="s">
        <v>771</v>
      </c>
      <c r="B215" s="110"/>
      <c r="C215" s="110"/>
      <c r="D215" s="111"/>
      <c r="E215" s="112"/>
    </row>
    <row r="216" spans="1:6" x14ac:dyDescent="0.3">
      <c r="A216" s="84" t="s">
        <v>772</v>
      </c>
      <c r="B216" s="110"/>
      <c r="C216" s="110"/>
      <c r="D216" s="111"/>
      <c r="E216" s="112"/>
    </row>
    <row r="217" spans="1:6" x14ac:dyDescent="0.3">
      <c r="A217" s="84" t="s">
        <v>773</v>
      </c>
      <c r="B217" s="110"/>
      <c r="C217" s="110"/>
      <c r="D217" s="111"/>
      <c r="E217" s="112"/>
    </row>
    <row r="218" spans="1:6" x14ac:dyDescent="0.3">
      <c r="A218" s="113"/>
      <c r="B218" s="114"/>
      <c r="C218" s="114"/>
      <c r="D218" s="115"/>
      <c r="E218" s="115"/>
    </row>
    <row r="219" spans="1:6" ht="24.6" x14ac:dyDescent="0.4">
      <c r="A219" s="13"/>
      <c r="B219" s="52" t="s">
        <v>774</v>
      </c>
      <c r="C219" s="13"/>
      <c r="D219" s="31" t="s">
        <v>34</v>
      </c>
      <c r="E219" s="31" t="s">
        <v>35</v>
      </c>
      <c r="F219" s="268" t="s">
        <v>37</v>
      </c>
    </row>
    <row r="220" spans="1:6" x14ac:dyDescent="0.3">
      <c r="A220" s="14">
        <v>1</v>
      </c>
      <c r="B220" s="14" t="s">
        <v>775</v>
      </c>
      <c r="C220" s="15" t="s">
        <v>776</v>
      </c>
      <c r="D220" s="16">
        <v>171570</v>
      </c>
      <c r="E220" s="196">
        <v>205884</v>
      </c>
    </row>
    <row r="221" spans="1:6" x14ac:dyDescent="0.3">
      <c r="A221" s="14">
        <v>2</v>
      </c>
      <c r="B221" s="14" t="s">
        <v>777</v>
      </c>
      <c r="C221" s="15" t="s">
        <v>778</v>
      </c>
      <c r="D221" s="16">
        <v>248070</v>
      </c>
      <c r="E221" s="196">
        <v>297684</v>
      </c>
    </row>
    <row r="222" spans="1:6" x14ac:dyDescent="0.3">
      <c r="A222" s="14">
        <v>3</v>
      </c>
      <c r="B222" s="14" t="s">
        <v>779</v>
      </c>
      <c r="C222" s="15" t="s">
        <v>780</v>
      </c>
      <c r="D222" s="16">
        <v>152240</v>
      </c>
      <c r="E222" s="196">
        <v>182688</v>
      </c>
    </row>
    <row r="223" spans="1:6" x14ac:dyDescent="0.3">
      <c r="A223" s="14">
        <v>4</v>
      </c>
      <c r="B223" s="14" t="s">
        <v>781</v>
      </c>
      <c r="C223" s="15" t="s">
        <v>782</v>
      </c>
      <c r="D223" s="16">
        <v>228910</v>
      </c>
      <c r="E223" s="196">
        <v>274692</v>
      </c>
    </row>
    <row r="224" spans="1:6" x14ac:dyDescent="0.3">
      <c r="A224" s="14">
        <v>5</v>
      </c>
      <c r="B224" s="14" t="s">
        <v>783</v>
      </c>
      <c r="C224" s="15" t="s">
        <v>784</v>
      </c>
      <c r="D224" s="16">
        <v>324730</v>
      </c>
      <c r="E224" s="196">
        <v>389676</v>
      </c>
    </row>
    <row r="225" spans="1:6" x14ac:dyDescent="0.3">
      <c r="A225" s="14">
        <v>6</v>
      </c>
      <c r="B225" s="14" t="s">
        <v>785</v>
      </c>
      <c r="C225" s="15" t="s">
        <v>786</v>
      </c>
      <c r="D225" s="16">
        <v>401080</v>
      </c>
      <c r="E225" s="196">
        <v>481296</v>
      </c>
    </row>
    <row r="226" spans="1:6" x14ac:dyDescent="0.3">
      <c r="A226" s="14">
        <v>5</v>
      </c>
      <c r="B226" s="14" t="s">
        <v>787</v>
      </c>
      <c r="C226" s="15" t="s">
        <v>788</v>
      </c>
      <c r="D226" s="16">
        <v>497070</v>
      </c>
      <c r="E226" s="196">
        <v>596484</v>
      </c>
    </row>
    <row r="227" spans="1:6" x14ac:dyDescent="0.3">
      <c r="A227" s="14">
        <v>6</v>
      </c>
      <c r="B227" s="14" t="s">
        <v>789</v>
      </c>
      <c r="C227" s="15" t="s">
        <v>790</v>
      </c>
      <c r="D227" s="16">
        <v>573570</v>
      </c>
      <c r="E227" s="196">
        <v>688284</v>
      </c>
    </row>
    <row r="228" spans="1:6" x14ac:dyDescent="0.3">
      <c r="A228" s="26">
        <v>7</v>
      </c>
      <c r="B228" s="38" t="s">
        <v>791</v>
      </c>
      <c r="C228" s="15" t="s">
        <v>792</v>
      </c>
      <c r="D228" s="16">
        <v>76510</v>
      </c>
      <c r="E228" s="196">
        <v>91812</v>
      </c>
    </row>
    <row r="229" spans="1:6" x14ac:dyDescent="0.3">
      <c r="A229" s="14">
        <v>8</v>
      </c>
      <c r="B229" s="116" t="s">
        <v>793</v>
      </c>
      <c r="C229" s="15" t="s">
        <v>794</v>
      </c>
      <c r="D229" s="16">
        <v>94900</v>
      </c>
      <c r="E229" s="196">
        <v>113880</v>
      </c>
    </row>
    <row r="230" spans="1:6" x14ac:dyDescent="0.3">
      <c r="A230" s="14">
        <v>9</v>
      </c>
      <c r="B230" s="116" t="s">
        <v>795</v>
      </c>
      <c r="C230" s="15" t="s">
        <v>796</v>
      </c>
      <c r="D230" s="16">
        <v>31850</v>
      </c>
      <c r="E230" s="196">
        <v>38220</v>
      </c>
    </row>
    <row r="231" spans="1:6" x14ac:dyDescent="0.3">
      <c r="A231" s="26">
        <v>10</v>
      </c>
      <c r="B231" s="69" t="s">
        <v>92</v>
      </c>
      <c r="C231" s="25" t="s">
        <v>797</v>
      </c>
      <c r="D231" s="16">
        <v>41110</v>
      </c>
      <c r="E231" s="196">
        <v>49332</v>
      </c>
    </row>
    <row r="232" spans="1:6" x14ac:dyDescent="0.3">
      <c r="A232" s="67"/>
      <c r="B232" s="37"/>
      <c r="C232" s="21" t="s">
        <v>798</v>
      </c>
      <c r="D232" s="16"/>
      <c r="E232" s="196"/>
    </row>
    <row r="233" spans="1:6" x14ac:dyDescent="0.3">
      <c r="A233" s="4"/>
      <c r="B233" s="4"/>
      <c r="C233" s="4"/>
      <c r="D233" s="18"/>
      <c r="E233" s="18"/>
    </row>
    <row r="234" spans="1:6" ht="24.6" x14ac:dyDescent="0.4">
      <c r="A234" s="13"/>
      <c r="B234" s="52" t="s">
        <v>799</v>
      </c>
      <c r="C234" s="13"/>
      <c r="D234" s="19" t="s">
        <v>34</v>
      </c>
      <c r="E234" s="19" t="s">
        <v>55</v>
      </c>
      <c r="F234" s="268" t="s">
        <v>37</v>
      </c>
    </row>
    <row r="235" spans="1:6" x14ac:dyDescent="0.3">
      <c r="A235" s="14">
        <v>11</v>
      </c>
      <c r="B235" s="14" t="s">
        <v>800</v>
      </c>
      <c r="C235" s="15" t="s">
        <v>801</v>
      </c>
      <c r="D235" s="16">
        <v>171570</v>
      </c>
      <c r="E235" s="196">
        <v>205884</v>
      </c>
    </row>
    <row r="236" spans="1:6" x14ac:dyDescent="0.3">
      <c r="A236" s="14">
        <v>12</v>
      </c>
      <c r="B236" s="14" t="s">
        <v>802</v>
      </c>
      <c r="C236" s="15" t="s">
        <v>803</v>
      </c>
      <c r="D236" s="16">
        <v>248070</v>
      </c>
      <c r="E236" s="196">
        <v>297684</v>
      </c>
    </row>
    <row r="237" spans="1:6" x14ac:dyDescent="0.3">
      <c r="A237" s="14">
        <v>13</v>
      </c>
      <c r="B237" s="14" t="s">
        <v>804</v>
      </c>
      <c r="C237" s="15" t="s">
        <v>805</v>
      </c>
      <c r="D237" s="16">
        <v>152240</v>
      </c>
      <c r="E237" s="196">
        <v>182688</v>
      </c>
    </row>
    <row r="238" spans="1:6" x14ac:dyDescent="0.3">
      <c r="A238" s="14">
        <v>14</v>
      </c>
      <c r="B238" s="14" t="s">
        <v>806</v>
      </c>
      <c r="C238" s="15" t="s">
        <v>807</v>
      </c>
      <c r="D238" s="16">
        <v>228910</v>
      </c>
      <c r="E238" s="196">
        <v>274692</v>
      </c>
    </row>
    <row r="239" spans="1:6" x14ac:dyDescent="0.3">
      <c r="A239" s="14">
        <v>15</v>
      </c>
      <c r="B239" s="14" t="s">
        <v>808</v>
      </c>
      <c r="C239" s="15" t="s">
        <v>809</v>
      </c>
      <c r="D239" s="16">
        <v>324730</v>
      </c>
      <c r="E239" s="196">
        <v>389676</v>
      </c>
    </row>
    <row r="240" spans="1:6" x14ac:dyDescent="0.3">
      <c r="A240" s="14">
        <v>16</v>
      </c>
      <c r="B240" s="14" t="s">
        <v>810</v>
      </c>
      <c r="C240" s="15" t="s">
        <v>811</v>
      </c>
      <c r="D240" s="16">
        <v>401080</v>
      </c>
      <c r="E240" s="196">
        <v>481296</v>
      </c>
    </row>
    <row r="241" spans="1:6" x14ac:dyDescent="0.3">
      <c r="A241" s="14">
        <v>17</v>
      </c>
      <c r="B241" s="14" t="s">
        <v>812</v>
      </c>
      <c r="C241" s="15" t="s">
        <v>813</v>
      </c>
      <c r="D241" s="16">
        <v>497070</v>
      </c>
      <c r="E241" s="196">
        <v>596484</v>
      </c>
    </row>
    <row r="242" spans="1:6" x14ac:dyDescent="0.3">
      <c r="A242" s="14">
        <v>18</v>
      </c>
      <c r="B242" s="14" t="s">
        <v>814</v>
      </c>
      <c r="C242" s="15" t="s">
        <v>815</v>
      </c>
      <c r="D242" s="16">
        <v>573570</v>
      </c>
      <c r="E242" s="196">
        <v>688284</v>
      </c>
    </row>
    <row r="243" spans="1:6" x14ac:dyDescent="0.3">
      <c r="A243" s="26">
        <v>19</v>
      </c>
      <c r="B243" s="38" t="s">
        <v>816</v>
      </c>
      <c r="C243" s="15" t="s">
        <v>817</v>
      </c>
      <c r="D243" s="16">
        <v>76510</v>
      </c>
      <c r="E243" s="196">
        <v>91812</v>
      </c>
    </row>
    <row r="244" spans="1:6" x14ac:dyDescent="0.3">
      <c r="A244" s="14">
        <v>20</v>
      </c>
      <c r="B244" s="116" t="s">
        <v>818</v>
      </c>
      <c r="C244" s="15" t="s">
        <v>819</v>
      </c>
      <c r="D244" s="16">
        <v>94900</v>
      </c>
      <c r="E244" s="196">
        <v>113880</v>
      </c>
    </row>
    <row r="245" spans="1:6" x14ac:dyDescent="0.3">
      <c r="A245" s="14">
        <v>21</v>
      </c>
      <c r="B245" s="116" t="s">
        <v>820</v>
      </c>
      <c r="C245" s="15" t="s">
        <v>821</v>
      </c>
      <c r="D245" s="16">
        <v>31850</v>
      </c>
      <c r="E245" s="196">
        <v>38220</v>
      </c>
    </row>
    <row r="246" spans="1:6" x14ac:dyDescent="0.3">
      <c r="A246" s="26">
        <v>22</v>
      </c>
      <c r="B246" s="69" t="s">
        <v>92</v>
      </c>
      <c r="C246" s="25" t="s">
        <v>797</v>
      </c>
      <c r="D246" s="16">
        <v>41110</v>
      </c>
      <c r="E246" s="196">
        <v>49332</v>
      </c>
    </row>
    <row r="247" spans="1:6" x14ac:dyDescent="0.3">
      <c r="A247" s="67"/>
      <c r="B247" s="37"/>
      <c r="C247" s="21" t="s">
        <v>798</v>
      </c>
      <c r="D247" s="117"/>
      <c r="E247" s="30"/>
    </row>
    <row r="248" spans="1:6" x14ac:dyDescent="0.3">
      <c r="A248" s="4"/>
      <c r="B248" s="4"/>
      <c r="C248" s="4"/>
      <c r="D248" s="18"/>
      <c r="E248" s="18"/>
    </row>
    <row r="249" spans="1:6" ht="24.6" x14ac:dyDescent="0.4">
      <c r="A249" s="13"/>
      <c r="B249" s="52" t="s">
        <v>822</v>
      </c>
      <c r="C249" s="13"/>
      <c r="D249" s="19" t="s">
        <v>34</v>
      </c>
      <c r="E249" s="19" t="s">
        <v>55</v>
      </c>
      <c r="F249" s="268" t="s">
        <v>37</v>
      </c>
    </row>
    <row r="250" spans="1:6" x14ac:dyDescent="0.3">
      <c r="A250" s="14">
        <v>23</v>
      </c>
      <c r="B250" s="14" t="s">
        <v>823</v>
      </c>
      <c r="C250" s="15" t="s">
        <v>824</v>
      </c>
      <c r="D250" s="16">
        <v>171570</v>
      </c>
      <c r="E250" s="196">
        <v>205884</v>
      </c>
    </row>
    <row r="251" spans="1:6" x14ac:dyDescent="0.3">
      <c r="A251" s="14">
        <v>24</v>
      </c>
      <c r="B251" s="14" t="s">
        <v>825</v>
      </c>
      <c r="C251" s="15" t="s">
        <v>826</v>
      </c>
      <c r="D251" s="16">
        <v>248070</v>
      </c>
      <c r="E251" s="196">
        <v>297684</v>
      </c>
    </row>
    <row r="252" spans="1:6" x14ac:dyDescent="0.3">
      <c r="A252" s="14">
        <v>25</v>
      </c>
      <c r="B252" s="14" t="s">
        <v>827</v>
      </c>
      <c r="C252" s="15" t="s">
        <v>828</v>
      </c>
      <c r="D252" s="16">
        <v>152240</v>
      </c>
      <c r="E252" s="196">
        <v>182688</v>
      </c>
    </row>
    <row r="253" spans="1:6" x14ac:dyDescent="0.3">
      <c r="A253" s="14">
        <v>26</v>
      </c>
      <c r="B253" s="14" t="s">
        <v>829</v>
      </c>
      <c r="C253" s="15" t="s">
        <v>830</v>
      </c>
      <c r="D253" s="16">
        <v>228910</v>
      </c>
      <c r="E253" s="196">
        <v>274692</v>
      </c>
    </row>
    <row r="254" spans="1:6" x14ac:dyDescent="0.3">
      <c r="A254" s="14">
        <v>27</v>
      </c>
      <c r="B254" s="14" t="s">
        <v>831</v>
      </c>
      <c r="C254" s="15" t="s">
        <v>832</v>
      </c>
      <c r="D254" s="16">
        <v>324730</v>
      </c>
      <c r="E254" s="196">
        <v>389676</v>
      </c>
    </row>
    <row r="255" spans="1:6" x14ac:dyDescent="0.3">
      <c r="A255" s="14">
        <v>28</v>
      </c>
      <c r="B255" s="14" t="s">
        <v>833</v>
      </c>
      <c r="C255" s="15" t="s">
        <v>834</v>
      </c>
      <c r="D255" s="16">
        <v>401080</v>
      </c>
      <c r="E255" s="196">
        <v>481296</v>
      </c>
    </row>
    <row r="256" spans="1:6" x14ac:dyDescent="0.3">
      <c r="A256" s="14">
        <v>29</v>
      </c>
      <c r="B256" s="14" t="s">
        <v>835</v>
      </c>
      <c r="C256" s="15" t="s">
        <v>836</v>
      </c>
      <c r="D256" s="16">
        <v>497070</v>
      </c>
      <c r="E256" s="196">
        <v>596484</v>
      </c>
    </row>
    <row r="257" spans="1:6" x14ac:dyDescent="0.3">
      <c r="A257" s="14">
        <v>30</v>
      </c>
      <c r="B257" s="14" t="s">
        <v>837</v>
      </c>
      <c r="C257" s="15" t="s">
        <v>838</v>
      </c>
      <c r="D257" s="16">
        <v>573570</v>
      </c>
      <c r="E257" s="196">
        <v>688284</v>
      </c>
    </row>
    <row r="258" spans="1:6" x14ac:dyDescent="0.3">
      <c r="A258" s="26">
        <v>31</v>
      </c>
      <c r="B258" s="38" t="s">
        <v>839</v>
      </c>
      <c r="C258" s="15" t="s">
        <v>840</v>
      </c>
      <c r="D258" s="16">
        <v>76510</v>
      </c>
      <c r="E258" s="196">
        <v>91812</v>
      </c>
    </row>
    <row r="259" spans="1:6" x14ac:dyDescent="0.3">
      <c r="A259" s="14">
        <v>32</v>
      </c>
      <c r="B259" s="116" t="s">
        <v>841</v>
      </c>
      <c r="C259" s="15" t="s">
        <v>842</v>
      </c>
      <c r="D259" s="16">
        <v>94900</v>
      </c>
      <c r="E259" s="196">
        <v>113880</v>
      </c>
    </row>
    <row r="260" spans="1:6" x14ac:dyDescent="0.3">
      <c r="A260" s="14">
        <v>33</v>
      </c>
      <c r="B260" s="116" t="s">
        <v>841</v>
      </c>
      <c r="C260" s="15" t="s">
        <v>843</v>
      </c>
      <c r="D260" s="16">
        <v>31850</v>
      </c>
      <c r="E260" s="196">
        <v>38220</v>
      </c>
    </row>
    <row r="261" spans="1:6" x14ac:dyDescent="0.3">
      <c r="A261" s="26">
        <v>34</v>
      </c>
      <c r="B261" s="69" t="s">
        <v>92</v>
      </c>
      <c r="C261" s="25" t="s">
        <v>797</v>
      </c>
      <c r="D261" s="16">
        <v>41110</v>
      </c>
      <c r="E261" s="196">
        <v>49332</v>
      </c>
    </row>
    <row r="262" spans="1:6" x14ac:dyDescent="0.3">
      <c r="A262" s="67"/>
      <c r="B262" s="37"/>
      <c r="C262" s="21" t="s">
        <v>798</v>
      </c>
      <c r="D262" s="117"/>
      <c r="E262" s="30"/>
    </row>
    <row r="263" spans="1:6" x14ac:dyDescent="0.3">
      <c r="A263" s="4"/>
      <c r="B263" s="4"/>
      <c r="C263" s="4"/>
      <c r="D263" s="18"/>
      <c r="E263" s="18"/>
    </row>
    <row r="264" spans="1:6" ht="24.6" x14ac:dyDescent="0.4">
      <c r="A264" s="13"/>
      <c r="B264" s="52" t="s">
        <v>844</v>
      </c>
      <c r="C264" s="13"/>
      <c r="D264" s="19" t="s">
        <v>54</v>
      </c>
      <c r="E264" s="19" t="s">
        <v>55</v>
      </c>
      <c r="F264" s="268" t="s">
        <v>37</v>
      </c>
    </row>
    <row r="265" spans="1:6" x14ac:dyDescent="0.3">
      <c r="A265" s="14">
        <v>35</v>
      </c>
      <c r="B265" s="14" t="s">
        <v>845</v>
      </c>
      <c r="C265" s="15" t="s">
        <v>846</v>
      </c>
      <c r="D265" s="16">
        <v>171570</v>
      </c>
      <c r="E265" s="196">
        <v>205884</v>
      </c>
    </row>
    <row r="266" spans="1:6" x14ac:dyDescent="0.3">
      <c r="A266" s="14">
        <v>36</v>
      </c>
      <c r="B266" s="14" t="s">
        <v>847</v>
      </c>
      <c r="C266" s="15" t="s">
        <v>848</v>
      </c>
      <c r="D266" s="16">
        <v>248070</v>
      </c>
      <c r="E266" s="196">
        <v>297684</v>
      </c>
    </row>
    <row r="267" spans="1:6" x14ac:dyDescent="0.3">
      <c r="A267" s="14">
        <v>37</v>
      </c>
      <c r="B267" s="14" t="s">
        <v>849</v>
      </c>
      <c r="C267" s="15" t="s">
        <v>850</v>
      </c>
      <c r="D267" s="16">
        <v>152240</v>
      </c>
      <c r="E267" s="196">
        <v>182688</v>
      </c>
    </row>
    <row r="268" spans="1:6" x14ac:dyDescent="0.3">
      <c r="A268" s="14">
        <v>38</v>
      </c>
      <c r="B268" s="14" t="s">
        <v>851</v>
      </c>
      <c r="C268" s="15" t="s">
        <v>852</v>
      </c>
      <c r="D268" s="16">
        <v>228910</v>
      </c>
      <c r="E268" s="196">
        <v>274692</v>
      </c>
    </row>
    <row r="269" spans="1:6" x14ac:dyDescent="0.3">
      <c r="A269" s="14">
        <v>39</v>
      </c>
      <c r="B269" s="14" t="s">
        <v>853</v>
      </c>
      <c r="C269" s="15" t="s">
        <v>854</v>
      </c>
      <c r="D269" s="16">
        <v>324730</v>
      </c>
      <c r="E269" s="196">
        <v>389676</v>
      </c>
    </row>
    <row r="270" spans="1:6" x14ac:dyDescent="0.3">
      <c r="A270" s="14">
        <v>40</v>
      </c>
      <c r="B270" s="14" t="s">
        <v>855</v>
      </c>
      <c r="C270" s="15" t="s">
        <v>856</v>
      </c>
      <c r="D270" s="16">
        <v>401080</v>
      </c>
      <c r="E270" s="196">
        <v>481296</v>
      </c>
    </row>
    <row r="271" spans="1:6" x14ac:dyDescent="0.3">
      <c r="A271" s="14">
        <v>41</v>
      </c>
      <c r="B271" s="14" t="s">
        <v>857</v>
      </c>
      <c r="C271" s="15" t="s">
        <v>858</v>
      </c>
      <c r="D271" s="16">
        <v>497070</v>
      </c>
      <c r="E271" s="196">
        <v>596484</v>
      </c>
    </row>
    <row r="272" spans="1:6" x14ac:dyDescent="0.3">
      <c r="A272" s="14">
        <v>42</v>
      </c>
      <c r="B272" s="14" t="s">
        <v>859</v>
      </c>
      <c r="C272" s="15" t="s">
        <v>860</v>
      </c>
      <c r="D272" s="16">
        <v>573570</v>
      </c>
      <c r="E272" s="196">
        <v>688284</v>
      </c>
    </row>
    <row r="273" spans="1:6" x14ac:dyDescent="0.3">
      <c r="A273" s="26">
        <v>43</v>
      </c>
      <c r="B273" s="38" t="s">
        <v>861</v>
      </c>
      <c r="C273" s="15" t="s">
        <v>862</v>
      </c>
      <c r="D273" s="16">
        <v>76510</v>
      </c>
      <c r="E273" s="196">
        <v>91812</v>
      </c>
    </row>
    <row r="274" spans="1:6" x14ac:dyDescent="0.3">
      <c r="A274" s="14">
        <v>44</v>
      </c>
      <c r="B274" s="116" t="s">
        <v>863</v>
      </c>
      <c r="C274" s="15" t="s">
        <v>864</v>
      </c>
      <c r="D274" s="16">
        <v>94900</v>
      </c>
      <c r="E274" s="196">
        <v>113880</v>
      </c>
    </row>
    <row r="275" spans="1:6" x14ac:dyDescent="0.3">
      <c r="A275" s="14">
        <v>45</v>
      </c>
      <c r="B275" s="116" t="s">
        <v>865</v>
      </c>
      <c r="C275" s="15" t="s">
        <v>866</v>
      </c>
      <c r="D275" s="16">
        <v>31850</v>
      </c>
      <c r="E275" s="196">
        <v>38220</v>
      </c>
    </row>
    <row r="276" spans="1:6" x14ac:dyDescent="0.3">
      <c r="A276" s="26">
        <v>46</v>
      </c>
      <c r="B276" s="69" t="s">
        <v>92</v>
      </c>
      <c r="C276" s="25" t="s">
        <v>797</v>
      </c>
      <c r="D276" s="16">
        <v>41110</v>
      </c>
      <c r="E276" s="196">
        <v>49332</v>
      </c>
    </row>
    <row r="277" spans="1:6" x14ac:dyDescent="0.3">
      <c r="A277" s="67"/>
      <c r="B277" s="37"/>
      <c r="C277" s="21" t="s">
        <v>798</v>
      </c>
      <c r="D277" s="117"/>
      <c r="E277" s="30"/>
    </row>
    <row r="278" spans="1:6" x14ac:dyDescent="0.3">
      <c r="A278" s="4"/>
      <c r="B278" s="4"/>
      <c r="C278" s="4"/>
      <c r="D278" s="18"/>
      <c r="E278" s="18"/>
    </row>
    <row r="279" spans="1:6" ht="24.6" x14ac:dyDescent="0.4">
      <c r="A279" s="91"/>
      <c r="B279" s="52" t="s">
        <v>867</v>
      </c>
      <c r="C279" s="13"/>
      <c r="D279" s="19" t="s">
        <v>34</v>
      </c>
      <c r="E279" s="19" t="s">
        <v>55</v>
      </c>
      <c r="F279" s="268" t="s">
        <v>37</v>
      </c>
    </row>
    <row r="280" spans="1:6" x14ac:dyDescent="0.3">
      <c r="A280" s="14">
        <v>47</v>
      </c>
      <c r="B280" s="14" t="s">
        <v>868</v>
      </c>
      <c r="C280" s="15" t="s">
        <v>869</v>
      </c>
      <c r="D280" s="16">
        <v>171570</v>
      </c>
      <c r="E280" s="196">
        <v>205884</v>
      </c>
    </row>
    <row r="281" spans="1:6" x14ac:dyDescent="0.3">
      <c r="A281" s="14">
        <v>48</v>
      </c>
      <c r="B281" s="14" t="s">
        <v>870</v>
      </c>
      <c r="C281" s="15" t="s">
        <v>871</v>
      </c>
      <c r="D281" s="16">
        <v>248070</v>
      </c>
      <c r="E281" s="196">
        <v>297684</v>
      </c>
    </row>
    <row r="282" spans="1:6" x14ac:dyDescent="0.3">
      <c r="A282" s="14">
        <v>49</v>
      </c>
      <c r="B282" s="14" t="s">
        <v>872</v>
      </c>
      <c r="C282" s="15" t="s">
        <v>873</v>
      </c>
      <c r="D282" s="16">
        <v>152240</v>
      </c>
      <c r="E282" s="196">
        <v>182688</v>
      </c>
    </row>
    <row r="283" spans="1:6" x14ac:dyDescent="0.3">
      <c r="A283" s="14">
        <v>50</v>
      </c>
      <c r="B283" s="14" t="s">
        <v>874</v>
      </c>
      <c r="C283" s="15" t="s">
        <v>875</v>
      </c>
      <c r="D283" s="16">
        <v>228910</v>
      </c>
      <c r="E283" s="196">
        <v>274692</v>
      </c>
    </row>
    <row r="284" spans="1:6" x14ac:dyDescent="0.3">
      <c r="A284" s="14">
        <v>51</v>
      </c>
      <c r="B284" s="14" t="s">
        <v>876</v>
      </c>
      <c r="C284" s="15" t="s">
        <v>877</v>
      </c>
      <c r="D284" s="16">
        <v>324730</v>
      </c>
      <c r="E284" s="196">
        <v>389676</v>
      </c>
    </row>
    <row r="285" spans="1:6" x14ac:dyDescent="0.3">
      <c r="A285" s="14">
        <v>52</v>
      </c>
      <c r="B285" s="14" t="s">
        <v>878</v>
      </c>
      <c r="C285" s="15" t="s">
        <v>879</v>
      </c>
      <c r="D285" s="16">
        <v>401080</v>
      </c>
      <c r="E285" s="196">
        <v>481296</v>
      </c>
    </row>
    <row r="286" spans="1:6" x14ac:dyDescent="0.3">
      <c r="A286" s="14">
        <v>53</v>
      </c>
      <c r="B286" s="14" t="s">
        <v>880</v>
      </c>
      <c r="C286" s="15" t="s">
        <v>881</v>
      </c>
      <c r="D286" s="16">
        <v>497070</v>
      </c>
      <c r="E286" s="196">
        <v>596484</v>
      </c>
    </row>
    <row r="287" spans="1:6" x14ac:dyDescent="0.3">
      <c r="A287" s="14">
        <v>54</v>
      </c>
      <c r="B287" s="14" t="s">
        <v>882</v>
      </c>
      <c r="C287" s="15" t="s">
        <v>883</v>
      </c>
      <c r="D287" s="16">
        <v>573570</v>
      </c>
      <c r="E287" s="196">
        <v>688284</v>
      </c>
    </row>
    <row r="288" spans="1:6" x14ac:dyDescent="0.3">
      <c r="A288" s="26">
        <v>55</v>
      </c>
      <c r="B288" s="38" t="s">
        <v>884</v>
      </c>
      <c r="C288" s="15" t="s">
        <v>885</v>
      </c>
      <c r="D288" s="16">
        <v>76510</v>
      </c>
      <c r="E288" s="196">
        <v>91812</v>
      </c>
    </row>
    <row r="289" spans="1:6" x14ac:dyDescent="0.3">
      <c r="A289" s="14">
        <v>56</v>
      </c>
      <c r="B289" s="116" t="s">
        <v>886</v>
      </c>
      <c r="C289" s="15" t="s">
        <v>887</v>
      </c>
      <c r="D289" s="16">
        <v>94900</v>
      </c>
      <c r="E289" s="196">
        <v>113880</v>
      </c>
    </row>
    <row r="290" spans="1:6" x14ac:dyDescent="0.3">
      <c r="A290" s="14">
        <v>57</v>
      </c>
      <c r="B290" s="116" t="s">
        <v>888</v>
      </c>
      <c r="C290" s="15" t="s">
        <v>889</v>
      </c>
      <c r="D290" s="16">
        <v>31850</v>
      </c>
      <c r="E290" s="196">
        <v>38220</v>
      </c>
    </row>
    <row r="291" spans="1:6" x14ac:dyDescent="0.3">
      <c r="A291" s="26">
        <v>58</v>
      </c>
      <c r="B291" s="69" t="s">
        <v>92</v>
      </c>
      <c r="C291" s="25" t="s">
        <v>797</v>
      </c>
      <c r="D291" s="16">
        <v>41110</v>
      </c>
      <c r="E291" s="196">
        <v>49332</v>
      </c>
    </row>
    <row r="292" spans="1:6" x14ac:dyDescent="0.3">
      <c r="A292" s="67"/>
      <c r="B292" s="37"/>
      <c r="C292" s="21" t="s">
        <v>798</v>
      </c>
      <c r="D292" s="117"/>
      <c r="E292" s="30"/>
    </row>
    <row r="293" spans="1:6" x14ac:dyDescent="0.3">
      <c r="A293" s="4"/>
      <c r="B293" s="4"/>
      <c r="C293" s="4"/>
      <c r="D293" s="18"/>
      <c r="E293" s="18"/>
    </row>
    <row r="294" spans="1:6" ht="24.6" x14ac:dyDescent="0.4">
      <c r="A294" s="13"/>
      <c r="B294" s="52" t="s">
        <v>890</v>
      </c>
      <c r="C294" s="13"/>
      <c r="D294" s="19" t="s">
        <v>54</v>
      </c>
      <c r="E294" s="19" t="s">
        <v>55</v>
      </c>
      <c r="F294" s="268" t="s">
        <v>37</v>
      </c>
    </row>
    <row r="295" spans="1:6" x14ac:dyDescent="0.3">
      <c r="A295" s="14">
        <v>59</v>
      </c>
      <c r="B295" s="14" t="s">
        <v>891</v>
      </c>
      <c r="C295" s="15" t="s">
        <v>892</v>
      </c>
      <c r="D295" s="16">
        <v>171570</v>
      </c>
      <c r="E295" s="196">
        <v>205884</v>
      </c>
    </row>
    <row r="296" spans="1:6" x14ac:dyDescent="0.3">
      <c r="A296" s="14">
        <v>60</v>
      </c>
      <c r="B296" s="14" t="s">
        <v>893</v>
      </c>
      <c r="C296" s="15" t="s">
        <v>894</v>
      </c>
      <c r="D296" s="16">
        <v>248070</v>
      </c>
      <c r="E296" s="196">
        <v>297684</v>
      </c>
    </row>
    <row r="297" spans="1:6" x14ac:dyDescent="0.3">
      <c r="A297" s="14">
        <v>61</v>
      </c>
      <c r="B297" s="14" t="s">
        <v>895</v>
      </c>
      <c r="C297" s="15" t="s">
        <v>896</v>
      </c>
      <c r="D297" s="16">
        <v>152240</v>
      </c>
      <c r="E297" s="196">
        <v>182688</v>
      </c>
    </row>
    <row r="298" spans="1:6" x14ac:dyDescent="0.3">
      <c r="A298" s="14">
        <v>62</v>
      </c>
      <c r="B298" s="14" t="s">
        <v>897</v>
      </c>
      <c r="C298" s="15" t="s">
        <v>898</v>
      </c>
      <c r="D298" s="16">
        <v>228910</v>
      </c>
      <c r="E298" s="196">
        <v>274692</v>
      </c>
    </row>
    <row r="299" spans="1:6" x14ac:dyDescent="0.3">
      <c r="A299" s="14">
        <v>63</v>
      </c>
      <c r="B299" s="14" t="s">
        <v>899</v>
      </c>
      <c r="C299" s="15" t="s">
        <v>900</v>
      </c>
      <c r="D299" s="16">
        <v>324730</v>
      </c>
      <c r="E299" s="196">
        <v>389676</v>
      </c>
    </row>
    <row r="300" spans="1:6" x14ac:dyDescent="0.3">
      <c r="A300" s="14">
        <v>64</v>
      </c>
      <c r="B300" s="14" t="s">
        <v>901</v>
      </c>
      <c r="C300" s="15" t="s">
        <v>902</v>
      </c>
      <c r="D300" s="16">
        <v>401080</v>
      </c>
      <c r="E300" s="196">
        <v>481296</v>
      </c>
    </row>
    <row r="301" spans="1:6" x14ac:dyDescent="0.3">
      <c r="A301" s="14">
        <v>65</v>
      </c>
      <c r="B301" s="14" t="s">
        <v>903</v>
      </c>
      <c r="C301" s="15" t="s">
        <v>904</v>
      </c>
      <c r="D301" s="16">
        <v>497070</v>
      </c>
      <c r="E301" s="196">
        <v>596484</v>
      </c>
    </row>
    <row r="302" spans="1:6" x14ac:dyDescent="0.3">
      <c r="A302" s="14">
        <v>66</v>
      </c>
      <c r="B302" s="14" t="s">
        <v>905</v>
      </c>
      <c r="C302" s="15" t="s">
        <v>906</v>
      </c>
      <c r="D302" s="16">
        <v>573570</v>
      </c>
      <c r="E302" s="196">
        <v>688284</v>
      </c>
    </row>
    <row r="303" spans="1:6" x14ac:dyDescent="0.3">
      <c r="A303" s="26">
        <v>67</v>
      </c>
      <c r="B303" s="38" t="s">
        <v>907</v>
      </c>
      <c r="C303" s="15" t="s">
        <v>908</v>
      </c>
      <c r="D303" s="16">
        <v>76510</v>
      </c>
      <c r="E303" s="196">
        <v>91812</v>
      </c>
    </row>
    <row r="304" spans="1:6" x14ac:dyDescent="0.3">
      <c r="A304" s="14">
        <v>68</v>
      </c>
      <c r="B304" s="116" t="s">
        <v>909</v>
      </c>
      <c r="C304" s="15" t="s">
        <v>910</v>
      </c>
      <c r="D304" s="16">
        <v>94900</v>
      </c>
      <c r="E304" s="196">
        <v>113880</v>
      </c>
    </row>
    <row r="305" spans="1:6" x14ac:dyDescent="0.3">
      <c r="A305" s="14">
        <v>69</v>
      </c>
      <c r="B305" s="116" t="s">
        <v>911</v>
      </c>
      <c r="C305" s="15" t="s">
        <v>912</v>
      </c>
      <c r="D305" s="16">
        <v>31850</v>
      </c>
      <c r="E305" s="196">
        <v>38220</v>
      </c>
    </row>
    <row r="306" spans="1:6" x14ac:dyDescent="0.3">
      <c r="A306" s="26">
        <v>70</v>
      </c>
      <c r="B306" s="69" t="s">
        <v>92</v>
      </c>
      <c r="C306" s="25" t="s">
        <v>797</v>
      </c>
      <c r="D306" s="16">
        <v>41110</v>
      </c>
      <c r="E306" s="196">
        <v>49332</v>
      </c>
    </row>
    <row r="307" spans="1:6" x14ac:dyDescent="0.3">
      <c r="A307" s="67"/>
      <c r="B307" s="37"/>
      <c r="C307" s="21" t="s">
        <v>798</v>
      </c>
      <c r="D307" s="117"/>
      <c r="E307" s="30"/>
    </row>
    <row r="308" spans="1:6" x14ac:dyDescent="0.3">
      <c r="A308" s="4"/>
      <c r="B308" s="4"/>
      <c r="C308" s="4"/>
      <c r="D308" s="18"/>
      <c r="E308" s="18"/>
    </row>
    <row r="309" spans="1:6" ht="24.6" x14ac:dyDescent="0.4">
      <c r="A309" s="91"/>
      <c r="B309" s="52" t="s">
        <v>913</v>
      </c>
      <c r="C309" s="13"/>
      <c r="D309" s="19" t="s">
        <v>34</v>
      </c>
      <c r="E309" s="19" t="s">
        <v>55</v>
      </c>
      <c r="F309" s="268" t="s">
        <v>37</v>
      </c>
    </row>
    <row r="310" spans="1:6" x14ac:dyDescent="0.3">
      <c r="A310" s="14">
        <v>71</v>
      </c>
      <c r="B310" s="14" t="s">
        <v>914</v>
      </c>
      <c r="C310" s="15" t="s">
        <v>915</v>
      </c>
      <c r="D310" s="16">
        <v>171570</v>
      </c>
      <c r="E310" s="196">
        <v>205884</v>
      </c>
    </row>
    <row r="311" spans="1:6" x14ac:dyDescent="0.3">
      <c r="A311" s="14">
        <v>72</v>
      </c>
      <c r="B311" s="14" t="s">
        <v>916</v>
      </c>
      <c r="C311" s="15" t="s">
        <v>917</v>
      </c>
      <c r="D311" s="16">
        <v>248070</v>
      </c>
      <c r="E311" s="196">
        <v>297684</v>
      </c>
    </row>
    <row r="312" spans="1:6" x14ac:dyDescent="0.3">
      <c r="A312" s="14">
        <v>73</v>
      </c>
      <c r="B312" s="14" t="s">
        <v>918</v>
      </c>
      <c r="C312" s="15" t="s">
        <v>919</v>
      </c>
      <c r="D312" s="16">
        <v>152240</v>
      </c>
      <c r="E312" s="196">
        <v>182688</v>
      </c>
    </row>
    <row r="313" spans="1:6" x14ac:dyDescent="0.3">
      <c r="A313" s="14">
        <v>74</v>
      </c>
      <c r="B313" s="14" t="s">
        <v>920</v>
      </c>
      <c r="C313" s="15" t="s">
        <v>921</v>
      </c>
      <c r="D313" s="16">
        <v>228910</v>
      </c>
      <c r="E313" s="196">
        <v>274692</v>
      </c>
    </row>
    <row r="314" spans="1:6" x14ac:dyDescent="0.3">
      <c r="A314" s="14">
        <v>75</v>
      </c>
      <c r="B314" s="14" t="s">
        <v>922</v>
      </c>
      <c r="C314" s="15" t="s">
        <v>923</v>
      </c>
      <c r="D314" s="16">
        <v>324730</v>
      </c>
      <c r="E314" s="196">
        <v>389676</v>
      </c>
    </row>
    <row r="315" spans="1:6" x14ac:dyDescent="0.3">
      <c r="A315" s="14">
        <v>76</v>
      </c>
      <c r="B315" s="14" t="s">
        <v>924</v>
      </c>
      <c r="C315" s="15" t="s">
        <v>925</v>
      </c>
      <c r="D315" s="16">
        <v>401080</v>
      </c>
      <c r="E315" s="196">
        <v>481296</v>
      </c>
    </row>
    <row r="316" spans="1:6" x14ac:dyDescent="0.3">
      <c r="A316" s="14">
        <v>77</v>
      </c>
      <c r="B316" s="14" t="s">
        <v>926</v>
      </c>
      <c r="C316" s="15" t="s">
        <v>927</v>
      </c>
      <c r="D316" s="16">
        <v>497070</v>
      </c>
      <c r="E316" s="196">
        <v>596484</v>
      </c>
    </row>
    <row r="317" spans="1:6" x14ac:dyDescent="0.3">
      <c r="A317" s="14">
        <v>78</v>
      </c>
      <c r="B317" s="14" t="s">
        <v>928</v>
      </c>
      <c r="C317" s="15" t="s">
        <v>929</v>
      </c>
      <c r="D317" s="16">
        <v>573570</v>
      </c>
      <c r="E317" s="196">
        <v>688284</v>
      </c>
    </row>
    <row r="318" spans="1:6" x14ac:dyDescent="0.3">
      <c r="A318" s="26">
        <v>79</v>
      </c>
      <c r="B318" s="38" t="s">
        <v>930</v>
      </c>
      <c r="C318" s="15" t="s">
        <v>931</v>
      </c>
      <c r="D318" s="16">
        <v>76510</v>
      </c>
      <c r="E318" s="196">
        <v>91812</v>
      </c>
    </row>
    <row r="319" spans="1:6" x14ac:dyDescent="0.3">
      <c r="A319" s="14">
        <v>80</v>
      </c>
      <c r="B319" s="14" t="s">
        <v>932</v>
      </c>
      <c r="C319" s="15" t="s">
        <v>933</v>
      </c>
      <c r="D319" s="16">
        <v>94900</v>
      </c>
      <c r="E319" s="196">
        <v>113880</v>
      </c>
    </row>
    <row r="320" spans="1:6" x14ac:dyDescent="0.3">
      <c r="A320" s="26">
        <v>81</v>
      </c>
      <c r="B320" s="26" t="s">
        <v>934</v>
      </c>
      <c r="C320" s="25" t="s">
        <v>935</v>
      </c>
      <c r="D320" s="16">
        <v>31850</v>
      </c>
      <c r="E320" s="196">
        <v>38220</v>
      </c>
    </row>
    <row r="321" spans="1:6" x14ac:dyDescent="0.3">
      <c r="A321" s="26">
        <v>82</v>
      </c>
      <c r="B321" s="69" t="s">
        <v>92</v>
      </c>
      <c r="C321" s="70" t="s">
        <v>797</v>
      </c>
      <c r="D321" s="16">
        <v>41110</v>
      </c>
      <c r="E321" s="196">
        <v>49332</v>
      </c>
    </row>
    <row r="322" spans="1:6" x14ac:dyDescent="0.3">
      <c r="A322" s="67"/>
      <c r="B322" s="37"/>
      <c r="C322" s="40" t="s">
        <v>798</v>
      </c>
      <c r="D322" s="117"/>
      <c r="E322" s="30"/>
    </row>
    <row r="323" spans="1:6" ht="24.6" x14ac:dyDescent="0.4">
      <c r="A323" s="13"/>
      <c r="B323" s="52" t="s">
        <v>936</v>
      </c>
      <c r="C323" s="13"/>
      <c r="D323" s="19" t="s">
        <v>34</v>
      </c>
      <c r="E323" s="19" t="s">
        <v>55</v>
      </c>
      <c r="F323" s="268" t="s">
        <v>37</v>
      </c>
    </row>
    <row r="324" spans="1:6" x14ac:dyDescent="0.3">
      <c r="A324" s="14">
        <v>83</v>
      </c>
      <c r="B324" s="14" t="s">
        <v>937</v>
      </c>
      <c r="C324" s="15" t="s">
        <v>938</v>
      </c>
      <c r="D324" s="16">
        <v>171570</v>
      </c>
      <c r="E324" s="196">
        <v>205884</v>
      </c>
    </row>
    <row r="325" spans="1:6" x14ac:dyDescent="0.3">
      <c r="A325" s="14">
        <v>84</v>
      </c>
      <c r="B325" s="14" t="s">
        <v>939</v>
      </c>
      <c r="C325" s="15" t="s">
        <v>940</v>
      </c>
      <c r="D325" s="16">
        <v>248070</v>
      </c>
      <c r="E325" s="196">
        <v>297684</v>
      </c>
    </row>
    <row r="326" spans="1:6" x14ac:dyDescent="0.3">
      <c r="A326" s="14">
        <v>85</v>
      </c>
      <c r="B326" s="14" t="s">
        <v>941</v>
      </c>
      <c r="C326" s="15" t="s">
        <v>942</v>
      </c>
      <c r="D326" s="16">
        <v>152240</v>
      </c>
      <c r="E326" s="196">
        <v>182688</v>
      </c>
    </row>
    <row r="327" spans="1:6" x14ac:dyDescent="0.3">
      <c r="A327" s="14">
        <v>86</v>
      </c>
      <c r="B327" s="14" t="s">
        <v>943</v>
      </c>
      <c r="C327" s="15" t="s">
        <v>944</v>
      </c>
      <c r="D327" s="16">
        <v>228910</v>
      </c>
      <c r="E327" s="196">
        <v>274692</v>
      </c>
    </row>
    <row r="328" spans="1:6" x14ac:dyDescent="0.3">
      <c r="A328" s="14">
        <v>87</v>
      </c>
      <c r="B328" s="14" t="s">
        <v>945</v>
      </c>
      <c r="C328" s="15" t="s">
        <v>946</v>
      </c>
      <c r="D328" s="16">
        <v>324730</v>
      </c>
      <c r="E328" s="196">
        <v>389676</v>
      </c>
    </row>
    <row r="329" spans="1:6" x14ac:dyDescent="0.3">
      <c r="A329" s="14">
        <v>88</v>
      </c>
      <c r="B329" s="14" t="s">
        <v>947</v>
      </c>
      <c r="C329" s="15" t="s">
        <v>948</v>
      </c>
      <c r="D329" s="16">
        <v>401080</v>
      </c>
      <c r="E329" s="196">
        <v>481296</v>
      </c>
    </row>
    <row r="330" spans="1:6" x14ac:dyDescent="0.3">
      <c r="A330" s="14">
        <v>89</v>
      </c>
      <c r="B330" s="14" t="s">
        <v>949</v>
      </c>
      <c r="C330" s="15" t="s">
        <v>950</v>
      </c>
      <c r="D330" s="16">
        <v>497070</v>
      </c>
      <c r="E330" s="196">
        <v>596484</v>
      </c>
    </row>
    <row r="331" spans="1:6" x14ac:dyDescent="0.3">
      <c r="A331" s="14">
        <v>90</v>
      </c>
      <c r="B331" s="14" t="s">
        <v>951</v>
      </c>
      <c r="C331" s="15" t="s">
        <v>952</v>
      </c>
      <c r="D331" s="16">
        <v>573570</v>
      </c>
      <c r="E331" s="196">
        <v>688284</v>
      </c>
    </row>
    <row r="332" spans="1:6" x14ac:dyDescent="0.3">
      <c r="A332" s="26">
        <v>91</v>
      </c>
      <c r="B332" s="38" t="s">
        <v>953</v>
      </c>
      <c r="C332" s="15" t="s">
        <v>954</v>
      </c>
      <c r="D332" s="16">
        <v>76510</v>
      </c>
      <c r="E332" s="196">
        <v>91812</v>
      </c>
    </row>
    <row r="333" spans="1:6" x14ac:dyDescent="0.3">
      <c r="A333" s="14">
        <v>92</v>
      </c>
      <c r="B333" s="14" t="s">
        <v>955</v>
      </c>
      <c r="C333" s="15" t="s">
        <v>956</v>
      </c>
      <c r="D333" s="16">
        <v>94900</v>
      </c>
      <c r="E333" s="196">
        <v>113880</v>
      </c>
    </row>
    <row r="334" spans="1:6" x14ac:dyDescent="0.3">
      <c r="A334" s="26">
        <v>93</v>
      </c>
      <c r="B334" s="26" t="s">
        <v>957</v>
      </c>
      <c r="C334" s="25" t="s">
        <v>958</v>
      </c>
      <c r="D334" s="16">
        <v>31850</v>
      </c>
      <c r="E334" s="196">
        <v>38220</v>
      </c>
    </row>
    <row r="335" spans="1:6" x14ac:dyDescent="0.3">
      <c r="A335" s="26">
        <v>94</v>
      </c>
      <c r="B335" s="69" t="s">
        <v>92</v>
      </c>
      <c r="C335" s="70" t="s">
        <v>797</v>
      </c>
      <c r="D335" s="16">
        <v>41110</v>
      </c>
      <c r="E335" s="196">
        <v>49332</v>
      </c>
    </row>
    <row r="336" spans="1:6" x14ac:dyDescent="0.3">
      <c r="A336" s="67"/>
      <c r="B336" s="37"/>
      <c r="C336" s="40" t="s">
        <v>798</v>
      </c>
      <c r="D336" s="117"/>
      <c r="E336" s="30"/>
    </row>
    <row r="337" spans="1:6" x14ac:dyDescent="0.3">
      <c r="A337" s="4"/>
      <c r="B337" s="4"/>
      <c r="C337" s="210"/>
      <c r="D337" s="18"/>
      <c r="E337" s="18"/>
    </row>
    <row r="338" spans="1:6" ht="24.6" x14ac:dyDescent="0.4">
      <c r="A338" s="12"/>
      <c r="B338" s="52" t="s">
        <v>959</v>
      </c>
      <c r="C338" s="13"/>
      <c r="D338" s="19" t="s">
        <v>34</v>
      </c>
      <c r="E338" s="19" t="s">
        <v>55</v>
      </c>
      <c r="F338" s="268" t="s">
        <v>37</v>
      </c>
    </row>
    <row r="339" spans="1:6" x14ac:dyDescent="0.3">
      <c r="A339" s="14">
        <v>95</v>
      </c>
      <c r="B339" s="14" t="s">
        <v>960</v>
      </c>
      <c r="C339" s="15" t="s">
        <v>961</v>
      </c>
      <c r="D339" s="16">
        <v>171570</v>
      </c>
      <c r="E339" s="196">
        <v>205884</v>
      </c>
    </row>
    <row r="340" spans="1:6" x14ac:dyDescent="0.3">
      <c r="A340" s="14">
        <v>96</v>
      </c>
      <c r="B340" s="14" t="s">
        <v>962</v>
      </c>
      <c r="C340" s="15" t="s">
        <v>963</v>
      </c>
      <c r="D340" s="16">
        <v>248070</v>
      </c>
      <c r="E340" s="196">
        <v>297684</v>
      </c>
    </row>
    <row r="341" spans="1:6" x14ac:dyDescent="0.3">
      <c r="A341" s="14">
        <v>97</v>
      </c>
      <c r="B341" s="14" t="s">
        <v>964</v>
      </c>
      <c r="C341" s="15" t="s">
        <v>965</v>
      </c>
      <c r="D341" s="16">
        <v>152240</v>
      </c>
      <c r="E341" s="196">
        <v>182688</v>
      </c>
    </row>
    <row r="342" spans="1:6" x14ac:dyDescent="0.3">
      <c r="A342" s="14">
        <v>98</v>
      </c>
      <c r="B342" s="14" t="s">
        <v>966</v>
      </c>
      <c r="C342" s="15" t="s">
        <v>967</v>
      </c>
      <c r="D342" s="16">
        <v>228910</v>
      </c>
      <c r="E342" s="196">
        <v>274692</v>
      </c>
    </row>
    <row r="343" spans="1:6" x14ac:dyDescent="0.3">
      <c r="A343" s="14">
        <v>99</v>
      </c>
      <c r="B343" s="14" t="s">
        <v>968</v>
      </c>
      <c r="C343" s="15" t="s">
        <v>969</v>
      </c>
      <c r="D343" s="16">
        <v>324730</v>
      </c>
      <c r="E343" s="196">
        <v>389676</v>
      </c>
    </row>
    <row r="344" spans="1:6" x14ac:dyDescent="0.3">
      <c r="A344" s="14">
        <v>100</v>
      </c>
      <c r="B344" s="14" t="s">
        <v>970</v>
      </c>
      <c r="C344" s="15" t="s">
        <v>971</v>
      </c>
      <c r="D344" s="16">
        <v>401080</v>
      </c>
      <c r="E344" s="196">
        <v>481296</v>
      </c>
    </row>
    <row r="345" spans="1:6" x14ac:dyDescent="0.3">
      <c r="A345" s="14">
        <v>101</v>
      </c>
      <c r="B345" s="14" t="s">
        <v>972</v>
      </c>
      <c r="C345" s="15" t="s">
        <v>973</v>
      </c>
      <c r="D345" s="16">
        <v>497070</v>
      </c>
      <c r="E345" s="196">
        <v>596484</v>
      </c>
    </row>
    <row r="346" spans="1:6" x14ac:dyDescent="0.3">
      <c r="A346" s="14">
        <v>102</v>
      </c>
      <c r="B346" s="14" t="s">
        <v>974</v>
      </c>
      <c r="C346" s="15" t="s">
        <v>975</v>
      </c>
      <c r="D346" s="16">
        <v>573570</v>
      </c>
      <c r="E346" s="196">
        <v>688284</v>
      </c>
    </row>
    <row r="347" spans="1:6" x14ac:dyDescent="0.3">
      <c r="A347" s="26">
        <v>103</v>
      </c>
      <c r="B347" s="38" t="s">
        <v>976</v>
      </c>
      <c r="C347" s="15" t="s">
        <v>977</v>
      </c>
      <c r="D347" s="16">
        <v>76510</v>
      </c>
      <c r="E347" s="196">
        <v>91812</v>
      </c>
    </row>
    <row r="348" spans="1:6" x14ac:dyDescent="0.3">
      <c r="A348" s="14">
        <v>104</v>
      </c>
      <c r="B348" s="14" t="s">
        <v>978</v>
      </c>
      <c r="C348" s="15" t="s">
        <v>979</v>
      </c>
      <c r="D348" s="16">
        <v>94900</v>
      </c>
      <c r="E348" s="196">
        <v>113880</v>
      </c>
    </row>
    <row r="349" spans="1:6" x14ac:dyDescent="0.3">
      <c r="A349" s="26">
        <v>105</v>
      </c>
      <c r="B349" s="26" t="s">
        <v>980</v>
      </c>
      <c r="C349" s="25" t="s">
        <v>981</v>
      </c>
      <c r="D349" s="16">
        <v>31850</v>
      </c>
      <c r="E349" s="196">
        <v>38220</v>
      </c>
    </row>
    <row r="350" spans="1:6" x14ac:dyDescent="0.3">
      <c r="A350" s="26">
        <v>106</v>
      </c>
      <c r="B350" s="69" t="s">
        <v>92</v>
      </c>
      <c r="C350" s="70" t="s">
        <v>797</v>
      </c>
      <c r="D350" s="16">
        <v>41110</v>
      </c>
      <c r="E350" s="196">
        <v>49332</v>
      </c>
    </row>
    <row r="351" spans="1:6" x14ac:dyDescent="0.3">
      <c r="A351" s="67"/>
      <c r="B351" s="37"/>
      <c r="C351" s="40" t="s">
        <v>798</v>
      </c>
      <c r="D351" s="117"/>
      <c r="E351" s="30"/>
    </row>
    <row r="352" spans="1:6" x14ac:dyDescent="0.3">
      <c r="A352" s="4"/>
      <c r="B352" s="4"/>
      <c r="C352" s="210"/>
      <c r="D352" s="18"/>
      <c r="E352" s="18"/>
    </row>
    <row r="353" spans="1:6" ht="24.6" x14ac:dyDescent="0.4">
      <c r="A353" s="119"/>
      <c r="B353" s="100" t="s">
        <v>982</v>
      </c>
      <c r="C353" s="99"/>
      <c r="D353" s="102" t="s">
        <v>34</v>
      </c>
      <c r="E353" s="102" t="s">
        <v>55</v>
      </c>
      <c r="F353" s="268" t="s">
        <v>37</v>
      </c>
    </row>
    <row r="354" spans="1:6" x14ac:dyDescent="0.3">
      <c r="A354" s="20">
        <v>107</v>
      </c>
      <c r="B354" s="20" t="s">
        <v>983</v>
      </c>
      <c r="C354" s="21" t="s">
        <v>984</v>
      </c>
      <c r="D354" s="16">
        <v>171570</v>
      </c>
      <c r="E354" s="196">
        <v>205884</v>
      </c>
    </row>
    <row r="355" spans="1:6" x14ac:dyDescent="0.3">
      <c r="A355" s="14">
        <v>108</v>
      </c>
      <c r="B355" s="14" t="s">
        <v>985</v>
      </c>
      <c r="C355" s="15" t="s">
        <v>986</v>
      </c>
      <c r="D355" s="16">
        <v>248070</v>
      </c>
      <c r="E355" s="196">
        <v>297684</v>
      </c>
    </row>
    <row r="356" spans="1:6" x14ac:dyDescent="0.3">
      <c r="A356" s="14">
        <v>109</v>
      </c>
      <c r="B356" s="14" t="s">
        <v>987</v>
      </c>
      <c r="C356" s="15" t="s">
        <v>988</v>
      </c>
      <c r="D356" s="16">
        <v>152240</v>
      </c>
      <c r="E356" s="196">
        <v>182688</v>
      </c>
    </row>
    <row r="357" spans="1:6" x14ac:dyDescent="0.3">
      <c r="A357" s="14">
        <v>110</v>
      </c>
      <c r="B357" s="14" t="s">
        <v>989</v>
      </c>
      <c r="C357" s="15" t="s">
        <v>990</v>
      </c>
      <c r="D357" s="16">
        <v>228910</v>
      </c>
      <c r="E357" s="196">
        <v>274692</v>
      </c>
    </row>
    <row r="358" spans="1:6" x14ac:dyDescent="0.3">
      <c r="A358" s="14">
        <v>111</v>
      </c>
      <c r="B358" s="14" t="s">
        <v>991</v>
      </c>
      <c r="C358" s="15" t="s">
        <v>992</v>
      </c>
      <c r="D358" s="16">
        <v>324730</v>
      </c>
      <c r="E358" s="196">
        <v>389676</v>
      </c>
    </row>
    <row r="359" spans="1:6" x14ac:dyDescent="0.3">
      <c r="A359" s="14">
        <v>112</v>
      </c>
      <c r="B359" s="14" t="s">
        <v>993</v>
      </c>
      <c r="C359" s="15" t="s">
        <v>994</v>
      </c>
      <c r="D359" s="16">
        <v>401080</v>
      </c>
      <c r="E359" s="196">
        <v>481296</v>
      </c>
    </row>
    <row r="360" spans="1:6" x14ac:dyDescent="0.3">
      <c r="A360" s="14">
        <v>113</v>
      </c>
      <c r="B360" s="14" t="s">
        <v>995</v>
      </c>
      <c r="C360" s="15" t="s">
        <v>996</v>
      </c>
      <c r="D360" s="16">
        <v>497070</v>
      </c>
      <c r="E360" s="196">
        <v>596484</v>
      </c>
    </row>
    <row r="361" spans="1:6" x14ac:dyDescent="0.3">
      <c r="A361" s="14">
        <v>114</v>
      </c>
      <c r="B361" s="14" t="s">
        <v>997</v>
      </c>
      <c r="C361" s="15" t="s">
        <v>998</v>
      </c>
      <c r="D361" s="16">
        <v>573570</v>
      </c>
      <c r="E361" s="196">
        <v>688284</v>
      </c>
    </row>
    <row r="362" spans="1:6" x14ac:dyDescent="0.3">
      <c r="A362" s="26">
        <v>115</v>
      </c>
      <c r="B362" s="38" t="s">
        <v>999</v>
      </c>
      <c r="C362" s="15" t="s">
        <v>1000</v>
      </c>
      <c r="D362" s="16">
        <v>76510</v>
      </c>
      <c r="E362" s="196">
        <v>91812</v>
      </c>
    </row>
    <row r="363" spans="1:6" x14ac:dyDescent="0.3">
      <c r="A363" s="14">
        <v>116</v>
      </c>
      <c r="B363" s="14" t="s">
        <v>1001</v>
      </c>
      <c r="C363" s="15" t="s">
        <v>1002</v>
      </c>
      <c r="D363" s="16">
        <v>94900</v>
      </c>
      <c r="E363" s="196">
        <v>113880</v>
      </c>
    </row>
    <row r="364" spans="1:6" x14ac:dyDescent="0.3">
      <c r="A364" s="26">
        <v>117</v>
      </c>
      <c r="B364" s="26" t="s">
        <v>1003</v>
      </c>
      <c r="C364" s="25" t="s">
        <v>1004</v>
      </c>
      <c r="D364" s="16">
        <v>31850</v>
      </c>
      <c r="E364" s="196">
        <v>38220</v>
      </c>
    </row>
    <row r="365" spans="1:6" x14ac:dyDescent="0.3">
      <c r="A365" s="26">
        <v>118</v>
      </c>
      <c r="B365" s="69" t="s">
        <v>92</v>
      </c>
      <c r="C365" s="70" t="s">
        <v>797</v>
      </c>
      <c r="D365" s="16">
        <v>41110</v>
      </c>
      <c r="E365" s="196">
        <v>49332</v>
      </c>
    </row>
    <row r="366" spans="1:6" x14ac:dyDescent="0.3">
      <c r="A366" s="68"/>
      <c r="B366" s="72"/>
      <c r="C366" s="17" t="s">
        <v>798</v>
      </c>
      <c r="D366" s="120"/>
      <c r="E366" s="54"/>
    </row>
    <row r="367" spans="1:6" x14ac:dyDescent="0.3">
      <c r="A367" s="121"/>
      <c r="B367" s="121"/>
      <c r="C367" s="211"/>
      <c r="D367" s="98"/>
      <c r="E367" s="98"/>
    </row>
    <row r="368" spans="1:6" ht="24.6" x14ac:dyDescent="0.4">
      <c r="A368" s="119"/>
      <c r="B368" s="100" t="s">
        <v>1005</v>
      </c>
      <c r="C368" s="99"/>
      <c r="D368" s="102" t="s">
        <v>34</v>
      </c>
      <c r="E368" s="102" t="s">
        <v>55</v>
      </c>
      <c r="F368" s="268" t="s">
        <v>37</v>
      </c>
    </row>
    <row r="369" spans="1:5" x14ac:dyDescent="0.3">
      <c r="A369" s="20">
        <v>119</v>
      </c>
      <c r="B369" s="20" t="s">
        <v>1006</v>
      </c>
      <c r="C369" s="21" t="s">
        <v>1007</v>
      </c>
      <c r="D369" s="16">
        <v>171570</v>
      </c>
      <c r="E369" s="196">
        <v>205884</v>
      </c>
    </row>
    <row r="370" spans="1:5" x14ac:dyDescent="0.3">
      <c r="A370" s="14">
        <v>120</v>
      </c>
      <c r="B370" s="14" t="s">
        <v>1008</v>
      </c>
      <c r="C370" s="15" t="s">
        <v>1009</v>
      </c>
      <c r="D370" s="16">
        <v>248070</v>
      </c>
      <c r="E370" s="196">
        <v>297684</v>
      </c>
    </row>
    <row r="371" spans="1:5" x14ac:dyDescent="0.3">
      <c r="A371" s="14">
        <v>121</v>
      </c>
      <c r="B371" s="14" t="s">
        <v>1010</v>
      </c>
      <c r="C371" s="15" t="s">
        <v>1011</v>
      </c>
      <c r="D371" s="16">
        <v>152240</v>
      </c>
      <c r="E371" s="196">
        <v>182688</v>
      </c>
    </row>
    <row r="372" spans="1:5" x14ac:dyDescent="0.3">
      <c r="A372" s="14">
        <v>122</v>
      </c>
      <c r="B372" s="14" t="s">
        <v>1012</v>
      </c>
      <c r="C372" s="15" t="s">
        <v>1013</v>
      </c>
      <c r="D372" s="16">
        <v>228910</v>
      </c>
      <c r="E372" s="196">
        <v>274692</v>
      </c>
    </row>
    <row r="373" spans="1:5" x14ac:dyDescent="0.3">
      <c r="A373" s="14">
        <v>123</v>
      </c>
      <c r="B373" s="14" t="s">
        <v>1014</v>
      </c>
      <c r="C373" s="15" t="s">
        <v>1015</v>
      </c>
      <c r="D373" s="16">
        <v>324730</v>
      </c>
      <c r="E373" s="196">
        <v>389676</v>
      </c>
    </row>
    <row r="374" spans="1:5" x14ac:dyDescent="0.3">
      <c r="A374" s="14">
        <v>124</v>
      </c>
      <c r="B374" s="14" t="s">
        <v>1016</v>
      </c>
      <c r="C374" s="15" t="s">
        <v>1017</v>
      </c>
      <c r="D374" s="16">
        <v>401080</v>
      </c>
      <c r="E374" s="196">
        <v>481296</v>
      </c>
    </row>
    <row r="375" spans="1:5" x14ac:dyDescent="0.3">
      <c r="A375" s="14">
        <v>125</v>
      </c>
      <c r="B375" s="14" t="s">
        <v>1018</v>
      </c>
      <c r="C375" s="15" t="s">
        <v>1019</v>
      </c>
      <c r="D375" s="16">
        <v>497070</v>
      </c>
      <c r="E375" s="196">
        <v>596484</v>
      </c>
    </row>
    <row r="376" spans="1:5" x14ac:dyDescent="0.3">
      <c r="A376" s="14">
        <v>126</v>
      </c>
      <c r="B376" s="14" t="s">
        <v>1020</v>
      </c>
      <c r="C376" s="15" t="s">
        <v>1021</v>
      </c>
      <c r="D376" s="16">
        <v>573570</v>
      </c>
      <c r="E376" s="196">
        <v>688284</v>
      </c>
    </row>
    <row r="377" spans="1:5" x14ac:dyDescent="0.3">
      <c r="A377" s="26">
        <v>127</v>
      </c>
      <c r="B377" s="38" t="s">
        <v>1022</v>
      </c>
      <c r="C377" s="15" t="s">
        <v>1023</v>
      </c>
      <c r="D377" s="16">
        <v>76510</v>
      </c>
      <c r="E377" s="196">
        <v>91812</v>
      </c>
    </row>
    <row r="378" spans="1:5" x14ac:dyDescent="0.3">
      <c r="A378" s="14">
        <v>128</v>
      </c>
      <c r="B378" s="14" t="s">
        <v>1024</v>
      </c>
      <c r="C378" s="15" t="s">
        <v>1025</v>
      </c>
      <c r="D378" s="16">
        <v>94900</v>
      </c>
      <c r="E378" s="196">
        <v>113880</v>
      </c>
    </row>
    <row r="379" spans="1:5" x14ac:dyDescent="0.3">
      <c r="A379" s="26">
        <v>129</v>
      </c>
      <c r="B379" s="26" t="s">
        <v>1026</v>
      </c>
      <c r="C379" s="25" t="s">
        <v>1027</v>
      </c>
      <c r="D379" s="16">
        <v>31850</v>
      </c>
      <c r="E379" s="196">
        <v>38220</v>
      </c>
    </row>
    <row r="380" spans="1:5" x14ac:dyDescent="0.3">
      <c r="A380" s="25">
        <v>130</v>
      </c>
      <c r="B380" s="25" t="s">
        <v>92</v>
      </c>
      <c r="C380" s="25" t="s">
        <v>797</v>
      </c>
      <c r="D380" s="16">
        <v>41110</v>
      </c>
      <c r="E380" s="196">
        <v>49332</v>
      </c>
    </row>
    <row r="381" spans="1:5" x14ac:dyDescent="0.3">
      <c r="A381" s="73"/>
      <c r="B381" s="21"/>
      <c r="C381" s="39" t="s">
        <v>798</v>
      </c>
      <c r="D381" s="196"/>
      <c r="E381" s="196"/>
    </row>
    <row r="382" spans="1:5" x14ac:dyDescent="0.3">
      <c r="A382" s="4"/>
      <c r="B382" s="4"/>
      <c r="C382" s="121"/>
      <c r="D382" s="18"/>
      <c r="E382" s="18"/>
    </row>
    <row r="383" spans="1:5" x14ac:dyDescent="0.3">
      <c r="A383" s="4"/>
      <c r="B383" s="4"/>
      <c r="C383" s="4"/>
      <c r="D383" s="18"/>
      <c r="E383" s="18"/>
    </row>
    <row r="384" spans="1:5" x14ac:dyDescent="0.3">
      <c r="A384" s="53" t="s">
        <v>1028</v>
      </c>
      <c r="B384" s="53" t="s">
        <v>1029</v>
      </c>
      <c r="C384" s="53"/>
      <c r="D384" s="122"/>
      <c r="E384" s="122"/>
    </row>
    <row r="385" spans="1:6" x14ac:dyDescent="0.3">
      <c r="A385" s="4"/>
      <c r="B385" s="4"/>
      <c r="C385" s="4"/>
      <c r="D385" s="18"/>
      <c r="E385" s="18"/>
    </row>
    <row r="386" spans="1:6" x14ac:dyDescent="0.3">
      <c r="A386" s="83"/>
      <c r="B386" s="84" t="s">
        <v>1030</v>
      </c>
      <c r="C386" s="85"/>
      <c r="D386" s="123"/>
      <c r="E386" s="123"/>
    </row>
    <row r="387" spans="1:6" x14ac:dyDescent="0.3">
      <c r="A387" s="86" t="s">
        <v>596</v>
      </c>
      <c r="B387" s="46"/>
      <c r="C387" s="46"/>
      <c r="D387" s="124"/>
      <c r="E387" s="123"/>
    </row>
    <row r="388" spans="1:6" x14ac:dyDescent="0.3">
      <c r="A388" s="84" t="s">
        <v>597</v>
      </c>
      <c r="B388" s="85"/>
      <c r="C388" s="85"/>
      <c r="D388" s="123"/>
      <c r="E388" s="123"/>
    </row>
    <row r="389" spans="1:6" ht="24.6" x14ac:dyDescent="0.4">
      <c r="A389" s="13"/>
      <c r="B389" s="52" t="s">
        <v>598</v>
      </c>
      <c r="C389" s="13"/>
      <c r="D389" s="19" t="s">
        <v>34</v>
      </c>
      <c r="E389" s="19" t="s">
        <v>35</v>
      </c>
      <c r="F389" s="268" t="s">
        <v>37</v>
      </c>
    </row>
    <row r="390" spans="1:6" x14ac:dyDescent="0.3">
      <c r="A390" s="14">
        <v>1</v>
      </c>
      <c r="B390" s="14" t="s">
        <v>1031</v>
      </c>
      <c r="C390" s="15" t="s">
        <v>1032</v>
      </c>
      <c r="D390" s="16">
        <v>108350</v>
      </c>
      <c r="E390" s="196">
        <v>130020</v>
      </c>
    </row>
    <row r="391" spans="1:6" x14ac:dyDescent="0.3">
      <c r="A391" s="14">
        <v>2</v>
      </c>
      <c r="B391" s="14" t="s">
        <v>1033</v>
      </c>
      <c r="C391" s="15" t="s">
        <v>1034</v>
      </c>
      <c r="D391" s="16">
        <v>185010</v>
      </c>
      <c r="E391" s="196">
        <v>222012</v>
      </c>
    </row>
    <row r="392" spans="1:6" x14ac:dyDescent="0.3">
      <c r="A392" s="14">
        <v>3</v>
      </c>
      <c r="B392" s="14" t="s">
        <v>1035</v>
      </c>
      <c r="C392" s="15" t="s">
        <v>1036</v>
      </c>
      <c r="D392" s="16">
        <v>261360</v>
      </c>
      <c r="E392" s="196">
        <v>313632</v>
      </c>
    </row>
    <row r="393" spans="1:6" x14ac:dyDescent="0.3">
      <c r="A393" s="14">
        <v>9</v>
      </c>
      <c r="B393" s="14" t="s">
        <v>1037</v>
      </c>
      <c r="C393" s="15" t="s">
        <v>1038</v>
      </c>
      <c r="D393" s="16">
        <v>76510</v>
      </c>
      <c r="E393" s="196">
        <v>91812</v>
      </c>
    </row>
    <row r="394" spans="1:6" x14ac:dyDescent="0.3">
      <c r="A394" s="4"/>
      <c r="B394" s="4"/>
      <c r="C394" s="4"/>
      <c r="D394" s="18"/>
      <c r="E394" s="18"/>
    </row>
    <row r="395" spans="1:6" ht="24.6" x14ac:dyDescent="0.4">
      <c r="A395" s="13"/>
      <c r="B395" s="52" t="s">
        <v>617</v>
      </c>
      <c r="C395" s="13"/>
      <c r="D395" s="19" t="s">
        <v>34</v>
      </c>
      <c r="E395" s="125" t="s">
        <v>55</v>
      </c>
      <c r="F395" s="268" t="s">
        <v>37</v>
      </c>
    </row>
    <row r="396" spans="1:6" x14ac:dyDescent="0.3">
      <c r="A396" s="14">
        <v>10</v>
      </c>
      <c r="B396" s="14" t="s">
        <v>1039</v>
      </c>
      <c r="C396" s="15" t="s">
        <v>1040</v>
      </c>
      <c r="D396" s="16">
        <v>108350</v>
      </c>
      <c r="E396" s="196">
        <v>130020</v>
      </c>
    </row>
    <row r="397" spans="1:6" x14ac:dyDescent="0.3">
      <c r="A397" s="14">
        <v>11</v>
      </c>
      <c r="B397" s="14" t="s">
        <v>1041</v>
      </c>
      <c r="C397" s="15" t="s">
        <v>1042</v>
      </c>
      <c r="D397" s="16">
        <v>185010</v>
      </c>
      <c r="E397" s="196">
        <v>222012</v>
      </c>
    </row>
    <row r="398" spans="1:6" x14ac:dyDescent="0.3">
      <c r="A398" s="14">
        <v>12</v>
      </c>
      <c r="B398" s="14" t="s">
        <v>1043</v>
      </c>
      <c r="C398" s="15" t="s">
        <v>1044</v>
      </c>
      <c r="D398" s="16">
        <v>261360</v>
      </c>
      <c r="E398" s="196">
        <v>313632</v>
      </c>
    </row>
    <row r="399" spans="1:6" x14ac:dyDescent="0.3">
      <c r="A399" s="14">
        <v>13</v>
      </c>
      <c r="B399" s="14" t="s">
        <v>1045</v>
      </c>
      <c r="C399" s="15" t="s">
        <v>1046</v>
      </c>
      <c r="D399" s="16">
        <v>76510</v>
      </c>
      <c r="E399" s="196">
        <v>91812</v>
      </c>
    </row>
    <row r="400" spans="1:6" x14ac:dyDescent="0.3">
      <c r="A400" s="4"/>
      <c r="B400" s="4"/>
      <c r="C400" s="4"/>
      <c r="D400" s="18"/>
      <c r="E400" s="18"/>
    </row>
    <row r="401" spans="1:6" x14ac:dyDescent="0.3">
      <c r="A401" s="4"/>
      <c r="B401" s="4"/>
      <c r="C401" s="4"/>
      <c r="D401" s="18"/>
      <c r="E401" s="18"/>
    </row>
    <row r="402" spans="1:6" ht="24.6" x14ac:dyDescent="0.4">
      <c r="A402" s="13"/>
      <c r="B402" s="52" t="s">
        <v>636</v>
      </c>
      <c r="C402" s="13"/>
      <c r="D402" s="102"/>
      <c r="E402" s="102"/>
      <c r="F402" s="268" t="s">
        <v>37</v>
      </c>
    </row>
    <row r="403" spans="1:6" x14ac:dyDescent="0.3">
      <c r="A403" s="14">
        <v>14</v>
      </c>
      <c r="B403" s="14" t="s">
        <v>1047</v>
      </c>
      <c r="C403" s="15" t="s">
        <v>1048</v>
      </c>
      <c r="D403" s="16">
        <v>108350</v>
      </c>
      <c r="E403" s="196">
        <v>130020</v>
      </c>
    </row>
    <row r="404" spans="1:6" x14ac:dyDescent="0.3">
      <c r="A404" s="14">
        <v>15</v>
      </c>
      <c r="B404" s="14" t="s">
        <v>1049</v>
      </c>
      <c r="C404" s="15" t="s">
        <v>1050</v>
      </c>
      <c r="D404" s="16">
        <v>185010</v>
      </c>
      <c r="E404" s="196">
        <v>222012</v>
      </c>
    </row>
    <row r="405" spans="1:6" x14ac:dyDescent="0.3">
      <c r="A405" s="14">
        <v>16</v>
      </c>
      <c r="B405" s="88" t="s">
        <v>1051</v>
      </c>
      <c r="C405" s="89" t="s">
        <v>1052</v>
      </c>
      <c r="D405" s="16">
        <v>261360</v>
      </c>
      <c r="E405" s="196">
        <v>313632</v>
      </c>
    </row>
    <row r="406" spans="1:6" x14ac:dyDescent="0.3">
      <c r="A406" s="20">
        <v>17</v>
      </c>
      <c r="B406" s="14" t="s">
        <v>1053</v>
      </c>
      <c r="C406" s="15" t="s">
        <v>1054</v>
      </c>
      <c r="D406" s="16">
        <v>76510</v>
      </c>
      <c r="E406" s="196">
        <v>91812</v>
      </c>
    </row>
    <row r="407" spans="1:6" x14ac:dyDescent="0.3">
      <c r="A407" s="4"/>
      <c r="B407" s="4"/>
      <c r="C407" s="4"/>
      <c r="D407" s="18"/>
      <c r="E407" s="18"/>
    </row>
    <row r="408" spans="1:6" ht="24.6" x14ac:dyDescent="0.4">
      <c r="A408" s="91"/>
      <c r="B408" s="8" t="s">
        <v>655</v>
      </c>
      <c r="C408" s="13"/>
      <c r="D408" s="102"/>
      <c r="E408" s="102"/>
      <c r="F408" s="268" t="s">
        <v>37</v>
      </c>
    </row>
    <row r="409" spans="1:6" x14ac:dyDescent="0.3">
      <c r="A409" s="88">
        <v>18</v>
      </c>
      <c r="B409" s="88" t="s">
        <v>1055</v>
      </c>
      <c r="C409" s="89" t="s">
        <v>1056</v>
      </c>
      <c r="D409" s="16">
        <v>108350</v>
      </c>
      <c r="E409" s="196">
        <v>130020</v>
      </c>
    </row>
    <row r="410" spans="1:6" x14ac:dyDescent="0.3">
      <c r="A410" s="88">
        <v>19</v>
      </c>
      <c r="B410" s="88" t="s">
        <v>1057</v>
      </c>
      <c r="C410" s="89" t="s">
        <v>1058</v>
      </c>
      <c r="D410" s="16">
        <v>185010</v>
      </c>
      <c r="E410" s="196">
        <v>222012</v>
      </c>
    </row>
    <row r="411" spans="1:6" x14ac:dyDescent="0.3">
      <c r="A411" s="88">
        <v>20</v>
      </c>
      <c r="B411" s="88" t="s">
        <v>1059</v>
      </c>
      <c r="C411" s="89" t="s">
        <v>1060</v>
      </c>
      <c r="D411" s="16">
        <v>261360</v>
      </c>
      <c r="E411" s="196">
        <v>313632</v>
      </c>
    </row>
    <row r="412" spans="1:6" x14ac:dyDescent="0.3">
      <c r="A412" s="103">
        <v>21</v>
      </c>
      <c r="B412" s="88" t="s">
        <v>1061</v>
      </c>
      <c r="C412" s="89" t="s">
        <v>1062</v>
      </c>
      <c r="D412" s="16">
        <v>76510</v>
      </c>
      <c r="E412" s="196">
        <v>91812</v>
      </c>
    </row>
    <row r="413" spans="1:6" x14ac:dyDescent="0.3">
      <c r="A413" s="4"/>
      <c r="B413" s="4"/>
      <c r="C413" s="4"/>
      <c r="D413" s="18"/>
      <c r="E413" s="18"/>
    </row>
    <row r="414" spans="1:6" ht="24.6" x14ac:dyDescent="0.4">
      <c r="A414" s="91"/>
      <c r="B414" s="52" t="s">
        <v>674</v>
      </c>
      <c r="C414" s="13"/>
      <c r="D414" s="102"/>
      <c r="E414" s="102"/>
      <c r="F414" s="268" t="s">
        <v>37</v>
      </c>
    </row>
    <row r="415" spans="1:6" x14ac:dyDescent="0.3">
      <c r="A415" s="14">
        <v>22</v>
      </c>
      <c r="B415" s="14" t="s">
        <v>1063</v>
      </c>
      <c r="C415" s="15" t="s">
        <v>1064</v>
      </c>
      <c r="D415" s="16">
        <v>108350</v>
      </c>
      <c r="E415" s="196">
        <v>130020</v>
      </c>
    </row>
    <row r="416" spans="1:6" x14ac:dyDescent="0.3">
      <c r="A416" s="14">
        <v>23</v>
      </c>
      <c r="B416" s="88" t="s">
        <v>1065</v>
      </c>
      <c r="C416" s="89" t="s">
        <v>1066</v>
      </c>
      <c r="D416" s="16">
        <v>185010</v>
      </c>
      <c r="E416" s="196">
        <v>222012</v>
      </c>
    </row>
    <row r="417" spans="1:6" x14ac:dyDescent="0.3">
      <c r="A417" s="14">
        <v>24</v>
      </c>
      <c r="B417" s="88" t="s">
        <v>1067</v>
      </c>
      <c r="C417" s="89" t="s">
        <v>1068</v>
      </c>
      <c r="D417" s="16">
        <v>261360</v>
      </c>
      <c r="E417" s="196">
        <v>313632</v>
      </c>
    </row>
    <row r="418" spans="1:6" x14ac:dyDescent="0.3">
      <c r="A418" s="20">
        <v>25</v>
      </c>
      <c r="B418" s="14" t="s">
        <v>1069</v>
      </c>
      <c r="C418" s="15" t="s">
        <v>1070</v>
      </c>
      <c r="D418" s="16">
        <v>76510</v>
      </c>
      <c r="E418" s="196">
        <v>91812</v>
      </c>
    </row>
    <row r="419" spans="1:6" x14ac:dyDescent="0.3">
      <c r="A419" s="4"/>
      <c r="B419" s="4"/>
      <c r="C419" s="4"/>
      <c r="D419" s="18"/>
      <c r="E419" s="18"/>
    </row>
    <row r="420" spans="1:6" ht="24.6" x14ac:dyDescent="0.4">
      <c r="A420" s="13"/>
      <c r="B420" s="52" t="s">
        <v>693</v>
      </c>
      <c r="C420" s="13"/>
      <c r="D420" s="102"/>
      <c r="E420" s="102"/>
      <c r="F420" s="268" t="s">
        <v>37</v>
      </c>
    </row>
    <row r="421" spans="1:6" x14ac:dyDescent="0.3">
      <c r="A421" s="14">
        <v>26</v>
      </c>
      <c r="B421" s="14" t="s">
        <v>1071</v>
      </c>
      <c r="C421" s="15" t="s">
        <v>1072</v>
      </c>
      <c r="D421" s="16">
        <v>108350</v>
      </c>
      <c r="E421" s="196">
        <v>130020</v>
      </c>
    </row>
    <row r="422" spans="1:6" x14ac:dyDescent="0.3">
      <c r="A422" s="14">
        <v>27</v>
      </c>
      <c r="B422" s="14" t="s">
        <v>1073</v>
      </c>
      <c r="C422" s="15" t="s">
        <v>1074</v>
      </c>
      <c r="D422" s="16">
        <v>185010</v>
      </c>
      <c r="E422" s="196">
        <v>222012</v>
      </c>
    </row>
    <row r="423" spans="1:6" x14ac:dyDescent="0.3">
      <c r="A423" s="88">
        <v>28</v>
      </c>
      <c r="B423" s="88" t="s">
        <v>1075</v>
      </c>
      <c r="C423" s="89" t="s">
        <v>1076</v>
      </c>
      <c r="D423" s="16">
        <v>261360</v>
      </c>
      <c r="E423" s="196">
        <v>313632</v>
      </c>
    </row>
    <row r="424" spans="1:6" x14ac:dyDescent="0.3">
      <c r="A424" s="103">
        <v>29</v>
      </c>
      <c r="B424" s="88" t="s">
        <v>1077</v>
      </c>
      <c r="C424" s="89" t="s">
        <v>1078</v>
      </c>
      <c r="D424" s="16">
        <v>76510</v>
      </c>
      <c r="E424" s="196">
        <v>91812</v>
      </c>
    </row>
    <row r="425" spans="1:6" x14ac:dyDescent="0.3">
      <c r="A425" s="4"/>
      <c r="B425" s="4"/>
      <c r="C425" s="4"/>
      <c r="D425" s="18"/>
      <c r="E425" s="18"/>
    </row>
    <row r="426" spans="1:6" ht="24.6" x14ac:dyDescent="0.4">
      <c r="A426" s="91"/>
      <c r="B426" s="52" t="s">
        <v>712</v>
      </c>
      <c r="C426" s="13"/>
      <c r="D426" s="102"/>
      <c r="E426" s="102"/>
      <c r="F426" s="268" t="s">
        <v>37</v>
      </c>
    </row>
    <row r="427" spans="1:6" x14ac:dyDescent="0.3">
      <c r="A427" s="14">
        <v>30</v>
      </c>
      <c r="B427" s="14" t="s">
        <v>1079</v>
      </c>
      <c r="C427" s="15" t="s">
        <v>1080</v>
      </c>
      <c r="D427" s="16">
        <v>108350</v>
      </c>
      <c r="E427" s="196">
        <v>130020</v>
      </c>
    </row>
    <row r="428" spans="1:6" x14ac:dyDescent="0.3">
      <c r="A428" s="14">
        <v>31</v>
      </c>
      <c r="B428" s="14" t="s">
        <v>1081</v>
      </c>
      <c r="C428" s="15" t="s">
        <v>1082</v>
      </c>
      <c r="D428" s="16">
        <v>185010</v>
      </c>
      <c r="E428" s="196">
        <v>222012</v>
      </c>
    </row>
    <row r="429" spans="1:6" x14ac:dyDescent="0.3">
      <c r="A429" s="14">
        <v>32</v>
      </c>
      <c r="B429" s="14" t="s">
        <v>1083</v>
      </c>
      <c r="C429" s="15" t="s">
        <v>1084</v>
      </c>
      <c r="D429" s="16">
        <v>261360</v>
      </c>
      <c r="E429" s="196">
        <v>313632</v>
      </c>
    </row>
    <row r="430" spans="1:6" x14ac:dyDescent="0.3">
      <c r="A430" s="103">
        <v>33</v>
      </c>
      <c r="B430" s="88" t="s">
        <v>1085</v>
      </c>
      <c r="C430" s="89" t="s">
        <v>1086</v>
      </c>
      <c r="D430" s="16">
        <v>76510</v>
      </c>
      <c r="E430" s="196">
        <v>91812</v>
      </c>
    </row>
    <row r="431" spans="1:6" x14ac:dyDescent="0.3">
      <c r="A431" s="126"/>
      <c r="B431" s="126"/>
      <c r="C431" s="126"/>
      <c r="D431" s="34"/>
      <c r="E431" s="34"/>
    </row>
    <row r="432" spans="1:6" ht="24.6" x14ac:dyDescent="0.4">
      <c r="A432" s="12"/>
      <c r="B432" s="52" t="s">
        <v>731</v>
      </c>
      <c r="C432" s="99"/>
      <c r="D432" s="102"/>
      <c r="E432" s="102"/>
      <c r="F432" s="268" t="s">
        <v>37</v>
      </c>
    </row>
    <row r="433" spans="1:6" x14ac:dyDescent="0.3">
      <c r="A433" s="104">
        <v>34</v>
      </c>
      <c r="B433" s="14" t="s">
        <v>1087</v>
      </c>
      <c r="C433" s="21" t="s">
        <v>1088</v>
      </c>
      <c r="D433" s="16">
        <v>108350</v>
      </c>
      <c r="E433" s="196">
        <v>130020</v>
      </c>
    </row>
    <row r="434" spans="1:6" x14ac:dyDescent="0.3">
      <c r="A434" s="104">
        <v>35</v>
      </c>
      <c r="B434" s="14" t="s">
        <v>1089</v>
      </c>
      <c r="C434" s="15" t="s">
        <v>1090</v>
      </c>
      <c r="D434" s="16">
        <v>185010</v>
      </c>
      <c r="E434" s="196">
        <v>222012</v>
      </c>
    </row>
    <row r="435" spans="1:6" x14ac:dyDescent="0.3">
      <c r="A435" s="104">
        <v>36</v>
      </c>
      <c r="B435" s="88" t="s">
        <v>1091</v>
      </c>
      <c r="C435" s="89" t="s">
        <v>1092</v>
      </c>
      <c r="D435" s="16">
        <v>261360</v>
      </c>
      <c r="E435" s="196">
        <v>313632</v>
      </c>
    </row>
    <row r="436" spans="1:6" x14ac:dyDescent="0.3">
      <c r="A436" s="103">
        <v>37</v>
      </c>
      <c r="B436" s="88" t="s">
        <v>1093</v>
      </c>
      <c r="C436" s="89" t="s">
        <v>1094</v>
      </c>
      <c r="D436" s="16">
        <v>76510</v>
      </c>
      <c r="E436" s="196">
        <v>91812</v>
      </c>
    </row>
    <row r="437" spans="1:6" x14ac:dyDescent="0.3">
      <c r="A437" s="17"/>
      <c r="B437" s="17"/>
      <c r="C437" s="18"/>
      <c r="D437" s="18"/>
      <c r="E437" s="34"/>
    </row>
    <row r="438" spans="1:6" ht="15.6" x14ac:dyDescent="0.3">
      <c r="A438" s="107" t="s">
        <v>1095</v>
      </c>
      <c r="B438" s="108"/>
      <c r="C438" s="108"/>
      <c r="D438" s="19"/>
      <c r="E438" s="19"/>
    </row>
    <row r="439" spans="1:6" x14ac:dyDescent="0.3">
      <c r="A439" s="4"/>
      <c r="B439" s="4"/>
      <c r="C439" s="4"/>
      <c r="D439" s="18"/>
      <c r="E439" s="18"/>
    </row>
    <row r="440" spans="1:6" x14ac:dyDescent="0.3">
      <c r="A440" s="84" t="s">
        <v>771</v>
      </c>
      <c r="B440" s="110"/>
      <c r="C440" s="110"/>
      <c r="D440" s="127"/>
      <c r="E440" s="127"/>
    </row>
    <row r="441" spans="1:6" x14ac:dyDescent="0.3">
      <c r="A441" s="84" t="s">
        <v>1096</v>
      </c>
      <c r="B441" s="110"/>
      <c r="C441" s="110"/>
      <c r="D441" s="127"/>
      <c r="E441" s="127"/>
    </row>
    <row r="442" spans="1:6" x14ac:dyDescent="0.3">
      <c r="A442" s="84" t="s">
        <v>1097</v>
      </c>
      <c r="B442" s="110"/>
      <c r="C442" s="110"/>
      <c r="D442" s="127"/>
      <c r="E442" s="127"/>
    </row>
    <row r="443" spans="1:6" x14ac:dyDescent="0.3">
      <c r="A443" s="113"/>
      <c r="B443" s="114"/>
      <c r="C443" s="114"/>
      <c r="D443" s="34"/>
      <c r="E443" s="34"/>
    </row>
    <row r="444" spans="1:6" ht="24.6" x14ac:dyDescent="0.4">
      <c r="A444" s="13"/>
      <c r="B444" s="52" t="s">
        <v>774</v>
      </c>
      <c r="C444" s="13"/>
      <c r="D444" s="19" t="s">
        <v>34</v>
      </c>
      <c r="E444" s="19" t="s">
        <v>35</v>
      </c>
      <c r="F444" s="268" t="s">
        <v>37</v>
      </c>
    </row>
    <row r="445" spans="1:6" x14ac:dyDescent="0.3">
      <c r="A445" s="14">
        <v>1</v>
      </c>
      <c r="B445" s="14" t="s">
        <v>1098</v>
      </c>
      <c r="C445" s="15" t="s">
        <v>1099</v>
      </c>
      <c r="D445" s="16">
        <v>171570</v>
      </c>
      <c r="E445" s="196">
        <v>205884</v>
      </c>
    </row>
    <row r="446" spans="1:6" x14ac:dyDescent="0.3">
      <c r="A446" s="14">
        <v>2</v>
      </c>
      <c r="B446" s="14" t="s">
        <v>1100</v>
      </c>
      <c r="C446" s="15" t="s">
        <v>1101</v>
      </c>
      <c r="D446" s="16">
        <v>248070</v>
      </c>
      <c r="E446" s="196">
        <v>297684</v>
      </c>
    </row>
    <row r="447" spans="1:6" x14ac:dyDescent="0.3">
      <c r="A447" s="14">
        <v>3</v>
      </c>
      <c r="B447" s="14" t="s">
        <v>1102</v>
      </c>
      <c r="C447" s="15" t="s">
        <v>1103</v>
      </c>
      <c r="D447" s="16">
        <v>152240</v>
      </c>
      <c r="E447" s="196">
        <v>182688</v>
      </c>
    </row>
    <row r="448" spans="1:6" x14ac:dyDescent="0.3">
      <c r="A448" s="14">
        <v>4</v>
      </c>
      <c r="B448" s="14" t="s">
        <v>1104</v>
      </c>
      <c r="C448" s="15" t="s">
        <v>1105</v>
      </c>
      <c r="D448" s="16">
        <v>228910</v>
      </c>
      <c r="E448" s="196">
        <v>274692</v>
      </c>
    </row>
    <row r="449" spans="1:6" x14ac:dyDescent="0.3">
      <c r="A449" s="14">
        <v>5</v>
      </c>
      <c r="B449" s="14" t="s">
        <v>1106</v>
      </c>
      <c r="C449" s="15" t="s">
        <v>1107</v>
      </c>
      <c r="D449" s="16">
        <v>324730</v>
      </c>
      <c r="E449" s="196">
        <v>389676</v>
      </c>
    </row>
    <row r="450" spans="1:6" x14ac:dyDescent="0.3">
      <c r="A450" s="26">
        <v>7</v>
      </c>
      <c r="B450" s="38" t="s">
        <v>1108</v>
      </c>
      <c r="C450" s="15" t="s">
        <v>1109</v>
      </c>
      <c r="D450" s="16">
        <v>76510</v>
      </c>
      <c r="E450" s="196">
        <v>91812</v>
      </c>
    </row>
    <row r="451" spans="1:6" x14ac:dyDescent="0.3">
      <c r="A451" s="25">
        <v>8</v>
      </c>
      <c r="B451" s="25" t="s">
        <v>92</v>
      </c>
      <c r="C451" s="25" t="s">
        <v>797</v>
      </c>
      <c r="D451" s="16">
        <v>41110</v>
      </c>
      <c r="E451" s="196">
        <v>49332</v>
      </c>
    </row>
    <row r="452" spans="1:6" x14ac:dyDescent="0.3">
      <c r="A452" s="73"/>
      <c r="B452" s="21"/>
      <c r="C452" s="21" t="s">
        <v>798</v>
      </c>
      <c r="D452" s="117"/>
      <c r="E452" s="30"/>
    </row>
    <row r="453" spans="1:6" ht="24.6" x14ac:dyDescent="0.4">
      <c r="A453" s="13"/>
      <c r="B453" s="52" t="s">
        <v>799</v>
      </c>
      <c r="C453" s="13"/>
      <c r="D453" s="19"/>
      <c r="E453" s="19"/>
      <c r="F453" s="268" t="s">
        <v>37</v>
      </c>
    </row>
    <row r="454" spans="1:6" x14ac:dyDescent="0.3">
      <c r="A454" s="14">
        <v>9</v>
      </c>
      <c r="B454" s="14" t="s">
        <v>1110</v>
      </c>
      <c r="C454" s="15" t="s">
        <v>1111</v>
      </c>
      <c r="D454" s="16">
        <v>171570</v>
      </c>
      <c r="E454" s="196">
        <v>205884</v>
      </c>
    </row>
    <row r="455" spans="1:6" x14ac:dyDescent="0.3">
      <c r="A455" s="14">
        <v>10</v>
      </c>
      <c r="B455" s="14" t="s">
        <v>1112</v>
      </c>
      <c r="C455" s="15" t="s">
        <v>1113</v>
      </c>
      <c r="D455" s="16">
        <v>248070</v>
      </c>
      <c r="E455" s="196">
        <v>297684</v>
      </c>
    </row>
    <row r="456" spans="1:6" x14ac:dyDescent="0.3">
      <c r="A456" s="14">
        <v>11</v>
      </c>
      <c r="B456" s="14" t="s">
        <v>1114</v>
      </c>
      <c r="C456" s="15" t="s">
        <v>1115</v>
      </c>
      <c r="D456" s="16">
        <v>152240</v>
      </c>
      <c r="E456" s="196">
        <v>182688</v>
      </c>
    </row>
    <row r="457" spans="1:6" x14ac:dyDescent="0.3">
      <c r="A457" s="14">
        <v>12</v>
      </c>
      <c r="B457" s="14" t="s">
        <v>1116</v>
      </c>
      <c r="C457" s="15" t="s">
        <v>1117</v>
      </c>
      <c r="D457" s="16">
        <v>228910</v>
      </c>
      <c r="E457" s="196">
        <v>274692</v>
      </c>
    </row>
    <row r="458" spans="1:6" x14ac:dyDescent="0.3">
      <c r="A458" s="14">
        <v>13</v>
      </c>
      <c r="B458" s="14" t="s">
        <v>1118</v>
      </c>
      <c r="C458" s="15" t="s">
        <v>1119</v>
      </c>
      <c r="D458" s="16">
        <v>324730</v>
      </c>
      <c r="E458" s="196">
        <v>389676</v>
      </c>
    </row>
    <row r="459" spans="1:6" x14ac:dyDescent="0.3">
      <c r="A459" s="26">
        <v>14</v>
      </c>
      <c r="B459" s="38" t="s">
        <v>1120</v>
      </c>
      <c r="C459" s="15" t="s">
        <v>1121</v>
      </c>
      <c r="D459" s="16">
        <v>76510</v>
      </c>
      <c r="E459" s="196">
        <v>91812</v>
      </c>
    </row>
    <row r="460" spans="1:6" x14ac:dyDescent="0.3">
      <c r="A460" s="25">
        <v>15</v>
      </c>
      <c r="B460" s="25" t="s">
        <v>92</v>
      </c>
      <c r="C460" s="25" t="s">
        <v>797</v>
      </c>
      <c r="D460" s="16">
        <v>41110</v>
      </c>
      <c r="E460" s="196">
        <v>49332</v>
      </c>
    </row>
    <row r="461" spans="1:6" x14ac:dyDescent="0.3">
      <c r="A461" s="73"/>
      <c r="B461" s="21"/>
      <c r="C461" s="39" t="s">
        <v>798</v>
      </c>
      <c r="D461" s="117"/>
      <c r="E461" s="30"/>
    </row>
    <row r="462" spans="1:6" ht="24.6" x14ac:dyDescent="0.4">
      <c r="A462" s="13"/>
      <c r="B462" s="52" t="s">
        <v>844</v>
      </c>
      <c r="C462" s="13"/>
      <c r="D462" s="19"/>
      <c r="E462" s="19"/>
      <c r="F462" s="268" t="s">
        <v>37</v>
      </c>
    </row>
    <row r="463" spans="1:6" x14ac:dyDescent="0.3">
      <c r="A463" s="14">
        <v>16</v>
      </c>
      <c r="B463" s="14" t="s">
        <v>1122</v>
      </c>
      <c r="C463" s="15" t="s">
        <v>1123</v>
      </c>
      <c r="D463" s="16">
        <v>171570</v>
      </c>
      <c r="E463" s="196">
        <v>205884</v>
      </c>
    </row>
    <row r="464" spans="1:6" x14ac:dyDescent="0.3">
      <c r="A464" s="14">
        <v>17</v>
      </c>
      <c r="B464" s="14" t="s">
        <v>1124</v>
      </c>
      <c r="C464" s="15" t="s">
        <v>1125</v>
      </c>
      <c r="D464" s="16">
        <v>248070</v>
      </c>
      <c r="E464" s="196">
        <v>297684</v>
      </c>
    </row>
    <row r="465" spans="1:6" x14ac:dyDescent="0.3">
      <c r="A465" s="14">
        <v>18</v>
      </c>
      <c r="B465" s="14" t="s">
        <v>1126</v>
      </c>
      <c r="C465" s="15" t="s">
        <v>1127</v>
      </c>
      <c r="D465" s="16">
        <v>152240</v>
      </c>
      <c r="E465" s="196">
        <v>182688</v>
      </c>
    </row>
    <row r="466" spans="1:6" x14ac:dyDescent="0.3">
      <c r="A466" s="14">
        <v>19</v>
      </c>
      <c r="B466" s="14" t="s">
        <v>1128</v>
      </c>
      <c r="C466" s="15" t="s">
        <v>1129</v>
      </c>
      <c r="D466" s="16">
        <v>228910</v>
      </c>
      <c r="E466" s="196">
        <v>274692</v>
      </c>
    </row>
    <row r="467" spans="1:6" x14ac:dyDescent="0.3">
      <c r="A467" s="14">
        <v>20</v>
      </c>
      <c r="B467" s="14" t="s">
        <v>1130</v>
      </c>
      <c r="C467" s="15" t="s">
        <v>1131</v>
      </c>
      <c r="D467" s="16">
        <v>324730</v>
      </c>
      <c r="E467" s="196">
        <v>389676</v>
      </c>
    </row>
    <row r="468" spans="1:6" x14ac:dyDescent="0.3">
      <c r="A468" s="26">
        <v>21</v>
      </c>
      <c r="B468" s="118" t="s">
        <v>1132</v>
      </c>
      <c r="C468" s="15" t="s">
        <v>1133</v>
      </c>
      <c r="D468" s="16">
        <v>76510</v>
      </c>
      <c r="E468" s="196">
        <v>91812</v>
      </c>
    </row>
    <row r="469" spans="1:6" x14ac:dyDescent="0.3">
      <c r="A469" s="25">
        <v>22</v>
      </c>
      <c r="B469" s="25" t="s">
        <v>92</v>
      </c>
      <c r="C469" s="25" t="s">
        <v>797</v>
      </c>
      <c r="D469" s="16">
        <v>41110</v>
      </c>
      <c r="E469" s="196">
        <v>49332</v>
      </c>
    </row>
    <row r="470" spans="1:6" x14ac:dyDescent="0.3">
      <c r="A470" s="73"/>
      <c r="B470" s="21"/>
      <c r="C470" s="39" t="s">
        <v>798</v>
      </c>
      <c r="D470" s="117"/>
      <c r="E470" s="30"/>
    </row>
    <row r="471" spans="1:6" ht="24.6" x14ac:dyDescent="0.4">
      <c r="A471" s="91"/>
      <c r="B471" s="52" t="s">
        <v>867</v>
      </c>
      <c r="C471" s="13"/>
      <c r="D471" s="19"/>
      <c r="E471" s="19"/>
      <c r="F471" s="268" t="s">
        <v>37</v>
      </c>
    </row>
    <row r="472" spans="1:6" x14ac:dyDescent="0.3">
      <c r="A472" s="14">
        <v>23</v>
      </c>
      <c r="B472" s="14" t="s">
        <v>1134</v>
      </c>
      <c r="C472" s="15" t="s">
        <v>1135</v>
      </c>
      <c r="D472" s="16">
        <v>171570</v>
      </c>
      <c r="E472" s="196">
        <v>205884</v>
      </c>
    </row>
    <row r="473" spans="1:6" x14ac:dyDescent="0.3">
      <c r="A473" s="14">
        <v>24</v>
      </c>
      <c r="B473" s="14" t="s">
        <v>1136</v>
      </c>
      <c r="C473" s="15" t="s">
        <v>1137</v>
      </c>
      <c r="D473" s="16">
        <v>248070</v>
      </c>
      <c r="E473" s="196">
        <v>297684</v>
      </c>
    </row>
    <row r="474" spans="1:6" x14ac:dyDescent="0.3">
      <c r="A474" s="14">
        <v>25</v>
      </c>
      <c r="B474" s="14" t="s">
        <v>1138</v>
      </c>
      <c r="C474" s="15" t="s">
        <v>1139</v>
      </c>
      <c r="D474" s="16">
        <v>152240</v>
      </c>
      <c r="E474" s="196">
        <v>182688</v>
      </c>
    </row>
    <row r="475" spans="1:6" x14ac:dyDescent="0.3">
      <c r="A475" s="14">
        <v>26</v>
      </c>
      <c r="B475" s="14" t="s">
        <v>1140</v>
      </c>
      <c r="C475" s="15" t="s">
        <v>1141</v>
      </c>
      <c r="D475" s="16">
        <v>228910</v>
      </c>
      <c r="E475" s="196">
        <v>274692</v>
      </c>
    </row>
    <row r="476" spans="1:6" x14ac:dyDescent="0.3">
      <c r="A476" s="14">
        <v>27</v>
      </c>
      <c r="B476" s="14" t="s">
        <v>1142</v>
      </c>
      <c r="C476" s="15" t="s">
        <v>1143</v>
      </c>
      <c r="D476" s="16">
        <v>324730</v>
      </c>
      <c r="E476" s="196">
        <v>389676</v>
      </c>
    </row>
    <row r="477" spans="1:6" x14ac:dyDescent="0.3">
      <c r="A477" s="26">
        <v>28</v>
      </c>
      <c r="B477" s="38" t="s">
        <v>1144</v>
      </c>
      <c r="C477" s="15" t="s">
        <v>1145</v>
      </c>
      <c r="D477" s="16">
        <v>76510</v>
      </c>
      <c r="E477" s="196">
        <v>91812</v>
      </c>
    </row>
    <row r="478" spans="1:6" x14ac:dyDescent="0.3">
      <c r="A478" s="25">
        <v>29</v>
      </c>
      <c r="B478" s="25" t="s">
        <v>92</v>
      </c>
      <c r="C478" s="25" t="s">
        <v>797</v>
      </c>
      <c r="D478" s="16">
        <v>41110</v>
      </c>
      <c r="E478" s="196">
        <v>49332</v>
      </c>
    </row>
    <row r="479" spans="1:6" x14ac:dyDescent="0.3">
      <c r="A479" s="73"/>
      <c r="B479" s="21"/>
      <c r="C479" s="39" t="s">
        <v>798</v>
      </c>
      <c r="D479" s="117"/>
      <c r="E479" s="30"/>
    </row>
    <row r="480" spans="1:6" ht="24.6" x14ac:dyDescent="0.4">
      <c r="A480" s="13"/>
      <c r="B480" s="52" t="s">
        <v>890</v>
      </c>
      <c r="C480" s="13"/>
      <c r="D480" s="19"/>
      <c r="E480" s="19"/>
      <c r="F480" s="268" t="s">
        <v>37</v>
      </c>
    </row>
    <row r="481" spans="1:6" x14ac:dyDescent="0.3">
      <c r="A481" s="14">
        <v>30</v>
      </c>
      <c r="B481" s="14" t="s">
        <v>1146</v>
      </c>
      <c r="C481" s="15" t="s">
        <v>1147</v>
      </c>
      <c r="D481" s="16">
        <v>171570</v>
      </c>
      <c r="E481" s="196">
        <v>205884</v>
      </c>
    </row>
    <row r="482" spans="1:6" x14ac:dyDescent="0.3">
      <c r="A482" s="14">
        <v>31</v>
      </c>
      <c r="B482" s="14" t="s">
        <v>1148</v>
      </c>
      <c r="C482" s="15" t="s">
        <v>1149</v>
      </c>
      <c r="D482" s="16">
        <v>248070</v>
      </c>
      <c r="E482" s="196">
        <v>297684</v>
      </c>
    </row>
    <row r="483" spans="1:6" x14ac:dyDescent="0.3">
      <c r="A483" s="14">
        <v>32</v>
      </c>
      <c r="B483" s="14" t="s">
        <v>1150</v>
      </c>
      <c r="C483" s="15" t="s">
        <v>1151</v>
      </c>
      <c r="D483" s="16">
        <v>152240</v>
      </c>
      <c r="E483" s="196">
        <v>182688</v>
      </c>
    </row>
    <row r="484" spans="1:6" x14ac:dyDescent="0.3">
      <c r="A484" s="14">
        <v>33</v>
      </c>
      <c r="B484" s="14" t="s">
        <v>1152</v>
      </c>
      <c r="C484" s="15" t="s">
        <v>1153</v>
      </c>
      <c r="D484" s="16">
        <v>228910</v>
      </c>
      <c r="E484" s="196">
        <v>274692</v>
      </c>
    </row>
    <row r="485" spans="1:6" x14ac:dyDescent="0.3">
      <c r="A485" s="14">
        <v>34</v>
      </c>
      <c r="B485" s="14" t="s">
        <v>1154</v>
      </c>
      <c r="C485" s="15" t="s">
        <v>1155</v>
      </c>
      <c r="D485" s="16">
        <v>324730</v>
      </c>
      <c r="E485" s="196">
        <v>389676</v>
      </c>
    </row>
    <row r="486" spans="1:6" x14ac:dyDescent="0.3">
      <c r="A486" s="26">
        <v>35</v>
      </c>
      <c r="B486" s="38" t="s">
        <v>1156</v>
      </c>
      <c r="C486" s="15" t="s">
        <v>1157</v>
      </c>
      <c r="D486" s="16">
        <v>76510</v>
      </c>
      <c r="E486" s="196">
        <v>91812</v>
      </c>
    </row>
    <row r="487" spans="1:6" x14ac:dyDescent="0.3">
      <c r="A487" s="25">
        <v>36</v>
      </c>
      <c r="B487" s="25" t="s">
        <v>92</v>
      </c>
      <c r="C487" s="25" t="s">
        <v>797</v>
      </c>
      <c r="D487" s="16">
        <v>41110</v>
      </c>
      <c r="E487" s="196">
        <v>49332</v>
      </c>
    </row>
    <row r="488" spans="1:6" x14ac:dyDescent="0.3">
      <c r="A488" s="73"/>
      <c r="B488" s="21"/>
      <c r="C488" s="39" t="s">
        <v>798</v>
      </c>
      <c r="D488" s="117"/>
      <c r="E488" s="30"/>
    </row>
    <row r="489" spans="1:6" ht="24.6" x14ac:dyDescent="0.4">
      <c r="A489" s="91"/>
      <c r="B489" s="52" t="s">
        <v>913</v>
      </c>
      <c r="C489" s="13"/>
      <c r="D489" s="19"/>
      <c r="E489" s="19"/>
      <c r="F489" s="268" t="s">
        <v>37</v>
      </c>
    </row>
    <row r="490" spans="1:6" x14ac:dyDescent="0.3">
      <c r="A490" s="14">
        <v>37</v>
      </c>
      <c r="B490" s="14" t="s">
        <v>1158</v>
      </c>
      <c r="C490" s="15" t="s">
        <v>1159</v>
      </c>
      <c r="D490" s="16">
        <v>171570</v>
      </c>
      <c r="E490" s="196">
        <v>205884</v>
      </c>
    </row>
    <row r="491" spans="1:6" x14ac:dyDescent="0.3">
      <c r="A491" s="14">
        <v>38</v>
      </c>
      <c r="B491" s="14" t="s">
        <v>1160</v>
      </c>
      <c r="C491" s="15" t="s">
        <v>1161</v>
      </c>
      <c r="D491" s="16">
        <v>248070</v>
      </c>
      <c r="E491" s="196">
        <v>297684</v>
      </c>
    </row>
    <row r="492" spans="1:6" x14ac:dyDescent="0.3">
      <c r="A492" s="14">
        <v>39</v>
      </c>
      <c r="B492" s="14" t="s">
        <v>1162</v>
      </c>
      <c r="C492" s="15" t="s">
        <v>1163</v>
      </c>
      <c r="D492" s="16">
        <v>152240</v>
      </c>
      <c r="E492" s="196">
        <v>182688</v>
      </c>
    </row>
    <row r="493" spans="1:6" x14ac:dyDescent="0.3">
      <c r="A493" s="14">
        <v>40</v>
      </c>
      <c r="B493" s="14" t="s">
        <v>1164</v>
      </c>
      <c r="C493" s="15" t="s">
        <v>1165</v>
      </c>
      <c r="D493" s="16">
        <v>228910</v>
      </c>
      <c r="E493" s="196">
        <v>274692</v>
      </c>
    </row>
    <row r="494" spans="1:6" x14ac:dyDescent="0.3">
      <c r="A494" s="14">
        <v>41</v>
      </c>
      <c r="B494" s="14" t="s">
        <v>1166</v>
      </c>
      <c r="C494" s="15" t="s">
        <v>1167</v>
      </c>
      <c r="D494" s="16">
        <v>324730</v>
      </c>
      <c r="E494" s="196">
        <v>389676</v>
      </c>
    </row>
    <row r="495" spans="1:6" x14ac:dyDescent="0.3">
      <c r="A495" s="26">
        <v>42</v>
      </c>
      <c r="B495" s="38" t="s">
        <v>1168</v>
      </c>
      <c r="C495" s="15" t="s">
        <v>1169</v>
      </c>
      <c r="D495" s="16">
        <v>76510</v>
      </c>
      <c r="E495" s="196">
        <v>91812</v>
      </c>
    </row>
    <row r="496" spans="1:6" x14ac:dyDescent="0.3">
      <c r="A496" s="25">
        <v>43</v>
      </c>
      <c r="B496" s="25" t="s">
        <v>92</v>
      </c>
      <c r="C496" s="25" t="s">
        <v>797</v>
      </c>
      <c r="D496" s="16">
        <v>41110</v>
      </c>
      <c r="E496" s="196">
        <v>49332</v>
      </c>
    </row>
    <row r="497" spans="1:6" x14ac:dyDescent="0.3">
      <c r="A497" s="73"/>
      <c r="B497" s="21"/>
      <c r="C497" s="39" t="s">
        <v>798</v>
      </c>
      <c r="D497" s="117"/>
      <c r="E497" s="30"/>
    </row>
    <row r="498" spans="1:6" ht="24.6" x14ac:dyDescent="0.4">
      <c r="A498" s="13"/>
      <c r="B498" s="52" t="s">
        <v>936</v>
      </c>
      <c r="C498" s="13"/>
      <c r="D498" s="19"/>
      <c r="E498" s="19"/>
      <c r="F498" s="268" t="s">
        <v>37</v>
      </c>
    </row>
    <row r="499" spans="1:6" x14ac:dyDescent="0.3">
      <c r="A499" s="14">
        <v>44</v>
      </c>
      <c r="B499" s="14" t="s">
        <v>1170</v>
      </c>
      <c r="C499" s="15" t="s">
        <v>1171</v>
      </c>
      <c r="D499" s="16">
        <v>171570</v>
      </c>
      <c r="E499" s="196">
        <v>205884</v>
      </c>
    </row>
    <row r="500" spans="1:6" x14ac:dyDescent="0.3">
      <c r="A500" s="14">
        <v>45</v>
      </c>
      <c r="B500" s="14" t="s">
        <v>1172</v>
      </c>
      <c r="C500" s="15" t="s">
        <v>1173</v>
      </c>
      <c r="D500" s="16">
        <v>248070</v>
      </c>
      <c r="E500" s="196">
        <v>297684</v>
      </c>
    </row>
    <row r="501" spans="1:6" x14ac:dyDescent="0.3">
      <c r="A501" s="14">
        <v>46</v>
      </c>
      <c r="B501" s="14" t="s">
        <v>1174</v>
      </c>
      <c r="C501" s="15" t="s">
        <v>1175</v>
      </c>
      <c r="D501" s="16">
        <v>152240</v>
      </c>
      <c r="E501" s="196">
        <v>182688</v>
      </c>
    </row>
    <row r="502" spans="1:6" x14ac:dyDescent="0.3">
      <c r="A502" s="14">
        <v>47</v>
      </c>
      <c r="B502" s="14" t="s">
        <v>1176</v>
      </c>
      <c r="C502" s="15" t="s">
        <v>1177</v>
      </c>
      <c r="D502" s="16">
        <v>228910</v>
      </c>
      <c r="E502" s="196">
        <v>274692</v>
      </c>
    </row>
    <row r="503" spans="1:6" x14ac:dyDescent="0.3">
      <c r="A503" s="14">
        <v>48</v>
      </c>
      <c r="B503" s="14" t="s">
        <v>1178</v>
      </c>
      <c r="C503" s="15" t="s">
        <v>1179</v>
      </c>
      <c r="D503" s="16">
        <v>324730</v>
      </c>
      <c r="E503" s="196">
        <v>389676</v>
      </c>
    </row>
    <row r="504" spans="1:6" x14ac:dyDescent="0.3">
      <c r="A504" s="26">
        <v>49</v>
      </c>
      <c r="B504" s="38" t="s">
        <v>1180</v>
      </c>
      <c r="C504" s="15" t="s">
        <v>1181</v>
      </c>
      <c r="D504" s="16">
        <v>76510</v>
      </c>
      <c r="E504" s="196">
        <v>91812</v>
      </c>
    </row>
    <row r="505" spans="1:6" x14ac:dyDescent="0.3">
      <c r="A505" s="25">
        <v>50</v>
      </c>
      <c r="B505" s="25" t="s">
        <v>92</v>
      </c>
      <c r="C505" s="25" t="s">
        <v>797</v>
      </c>
      <c r="D505" s="16">
        <v>41110</v>
      </c>
      <c r="E505" s="196">
        <v>49332</v>
      </c>
    </row>
    <row r="506" spans="1:6" x14ac:dyDescent="0.3">
      <c r="A506" s="73"/>
      <c r="B506" s="21"/>
      <c r="C506" s="39" t="s">
        <v>798</v>
      </c>
      <c r="D506" s="117"/>
      <c r="E506" s="30"/>
    </row>
    <row r="507" spans="1:6" ht="24.6" x14ac:dyDescent="0.4">
      <c r="A507" s="12"/>
      <c r="B507" s="52" t="s">
        <v>959</v>
      </c>
      <c r="C507" s="13"/>
      <c r="D507" s="19"/>
      <c r="E507" s="19"/>
      <c r="F507" s="268" t="s">
        <v>37</v>
      </c>
    </row>
    <row r="508" spans="1:6" x14ac:dyDescent="0.3">
      <c r="A508" s="14">
        <v>51</v>
      </c>
      <c r="B508" s="14" t="s">
        <v>1182</v>
      </c>
      <c r="C508" s="15" t="s">
        <v>1183</v>
      </c>
      <c r="D508" s="16">
        <v>171570</v>
      </c>
      <c r="E508" s="196">
        <v>205884</v>
      </c>
    </row>
    <row r="509" spans="1:6" x14ac:dyDescent="0.3">
      <c r="A509" s="14">
        <v>52</v>
      </c>
      <c r="B509" s="14" t="s">
        <v>1184</v>
      </c>
      <c r="C509" s="15" t="s">
        <v>1185</v>
      </c>
      <c r="D509" s="16">
        <v>248070</v>
      </c>
      <c r="E509" s="196">
        <v>297684</v>
      </c>
    </row>
    <row r="510" spans="1:6" x14ac:dyDescent="0.3">
      <c r="A510" s="14">
        <v>53</v>
      </c>
      <c r="B510" s="14" t="s">
        <v>1186</v>
      </c>
      <c r="C510" s="15" t="s">
        <v>1187</v>
      </c>
      <c r="D510" s="16">
        <v>152240</v>
      </c>
      <c r="E510" s="196">
        <v>182688</v>
      </c>
    </row>
    <row r="511" spans="1:6" x14ac:dyDescent="0.3">
      <c r="A511" s="14">
        <v>54</v>
      </c>
      <c r="B511" s="14" t="s">
        <v>1188</v>
      </c>
      <c r="C511" s="15" t="s">
        <v>1189</v>
      </c>
      <c r="D511" s="16">
        <v>228910</v>
      </c>
      <c r="E511" s="196">
        <v>274692</v>
      </c>
    </row>
    <row r="512" spans="1:6" x14ac:dyDescent="0.3">
      <c r="A512" s="14">
        <v>55</v>
      </c>
      <c r="B512" s="14" t="s">
        <v>1190</v>
      </c>
      <c r="C512" s="15" t="s">
        <v>1191</v>
      </c>
      <c r="D512" s="16">
        <v>324730</v>
      </c>
      <c r="E512" s="196">
        <v>389676</v>
      </c>
    </row>
    <row r="513" spans="1:6" x14ac:dyDescent="0.3">
      <c r="A513" s="26">
        <v>56</v>
      </c>
      <c r="B513" s="38" t="s">
        <v>1192</v>
      </c>
      <c r="C513" s="15" t="s">
        <v>1193</v>
      </c>
      <c r="D513" s="16">
        <v>76510</v>
      </c>
      <c r="E513" s="196">
        <v>91812</v>
      </c>
    </row>
    <row r="514" spans="1:6" x14ac:dyDescent="0.3">
      <c r="A514" s="25">
        <v>57</v>
      </c>
      <c r="B514" s="25" t="s">
        <v>92</v>
      </c>
      <c r="C514" s="25" t="s">
        <v>797</v>
      </c>
      <c r="D514" s="16">
        <v>41110</v>
      </c>
      <c r="E514" s="196">
        <v>49332</v>
      </c>
    </row>
    <row r="515" spans="1:6" x14ac:dyDescent="0.3">
      <c r="A515" s="73"/>
      <c r="B515" s="21"/>
      <c r="C515" s="39" t="s">
        <v>798</v>
      </c>
      <c r="D515" s="117"/>
      <c r="E515" s="30"/>
    </row>
    <row r="516" spans="1:6" ht="24.6" x14ac:dyDescent="0.4">
      <c r="A516" s="128"/>
      <c r="B516" s="129" t="s">
        <v>982</v>
      </c>
      <c r="C516" s="130"/>
      <c r="D516" s="19"/>
      <c r="E516" s="19"/>
      <c r="F516" s="268" t="s">
        <v>37</v>
      </c>
    </row>
    <row r="517" spans="1:6" x14ac:dyDescent="0.3">
      <c r="A517" s="14">
        <v>58</v>
      </c>
      <c r="B517" s="14" t="s">
        <v>1194</v>
      </c>
      <c r="C517" s="15" t="s">
        <v>1195</v>
      </c>
      <c r="D517" s="16">
        <v>171570</v>
      </c>
      <c r="E517" s="196">
        <v>205884</v>
      </c>
    </row>
    <row r="518" spans="1:6" x14ac:dyDescent="0.3">
      <c r="A518" s="14">
        <v>59</v>
      </c>
      <c r="B518" s="14" t="s">
        <v>1196</v>
      </c>
      <c r="C518" s="15" t="s">
        <v>1197</v>
      </c>
      <c r="D518" s="16">
        <v>248070</v>
      </c>
      <c r="E518" s="196">
        <v>297684</v>
      </c>
    </row>
    <row r="519" spans="1:6" x14ac:dyDescent="0.3">
      <c r="A519" s="14">
        <v>60</v>
      </c>
      <c r="B519" s="14" t="s">
        <v>1198</v>
      </c>
      <c r="C519" s="15" t="s">
        <v>1199</v>
      </c>
      <c r="D519" s="16">
        <v>152240</v>
      </c>
      <c r="E519" s="196">
        <v>182688</v>
      </c>
    </row>
    <row r="520" spans="1:6" x14ac:dyDescent="0.3">
      <c r="A520" s="26">
        <v>61</v>
      </c>
      <c r="B520" s="26" t="s">
        <v>1200</v>
      </c>
      <c r="C520" s="25" t="s">
        <v>1201</v>
      </c>
      <c r="D520" s="16">
        <v>228910</v>
      </c>
      <c r="E520" s="196">
        <v>274692</v>
      </c>
    </row>
    <row r="521" spans="1:6" x14ac:dyDescent="0.3">
      <c r="A521" s="14">
        <v>62</v>
      </c>
      <c r="B521" s="14" t="s">
        <v>1202</v>
      </c>
      <c r="C521" s="14" t="s">
        <v>1203</v>
      </c>
      <c r="D521" s="16">
        <v>324730</v>
      </c>
      <c r="E521" s="196">
        <v>389676</v>
      </c>
    </row>
    <row r="522" spans="1:6" x14ac:dyDescent="0.3">
      <c r="A522" s="14">
        <v>63</v>
      </c>
      <c r="B522" s="14" t="s">
        <v>1204</v>
      </c>
      <c r="C522" s="14" t="s">
        <v>1205</v>
      </c>
      <c r="D522" s="16">
        <v>76510</v>
      </c>
      <c r="E522" s="196">
        <v>91812</v>
      </c>
    </row>
    <row r="523" spans="1:6" x14ac:dyDescent="0.3">
      <c r="A523" s="25">
        <v>64</v>
      </c>
      <c r="B523" s="25" t="s">
        <v>92</v>
      </c>
      <c r="C523" s="26" t="s">
        <v>797</v>
      </c>
      <c r="D523" s="16">
        <v>41110</v>
      </c>
      <c r="E523" s="196">
        <v>49332</v>
      </c>
    </row>
    <row r="524" spans="1:6" x14ac:dyDescent="0.3">
      <c r="A524" s="73"/>
      <c r="B524" s="21"/>
      <c r="C524" s="20" t="s">
        <v>798</v>
      </c>
      <c r="D524" s="117"/>
      <c r="E524" s="30"/>
    </row>
  </sheetData>
  <mergeCells count="5">
    <mergeCell ref="I5:S5"/>
    <mergeCell ref="H12:T12"/>
    <mergeCell ref="H22:T22"/>
    <mergeCell ref="H34:T34"/>
    <mergeCell ref="H43:T43"/>
  </mergeCells>
  <hyperlinks>
    <hyperlink ref="I5" location="ИБЭП!A1:A5" display="2.1. Выпрямители с фиксированным выходным напряжением и однофазным входом"/>
    <hyperlink ref="H12" location="ИПС!A109:A113" display="2.2. Модульные выпрямители с фиксированным выходным напряжением и трехфазным входом"/>
    <hyperlink ref="H22" location="ИПС!A213:A218" display="2.3. Модульные выпрямители с регулируемым выходным напряжением и током, с трехфазным входом"/>
    <hyperlink ref="H34" location="ИПС!A384:A388" display="2.4. Модульные выпрямители с фиксированным выходным напряжением и однофазным входом"/>
    <hyperlink ref="K17:O17" location="ИПС!A14:A35" display="2.1. Выпрямители с фиксированным выходным напряжением и однофазным входом"/>
    <hyperlink ref="K18:O18" location="ИПС!A118:A174" display="2.2. Модульные выпрямители с фиксированным выходным напряжением и трехфазным входом"/>
    <hyperlink ref="K19:O19" location="ИПС!A222:A242" display="2.3. Модульные  выпрямители с регулируемым выходным напряжением и током, с трехфазным входом"/>
    <hyperlink ref="H43" location="ИПС!A438:A443" display="2.5. Модульные выпрямители с регулируемым выходным напряжением и током, с однофазным входом"/>
    <hyperlink ref="N6" location="'2. ИПС'!A5:A21" display="'2. ИПС'!A5:A21"/>
    <hyperlink ref="N7" location="'2. ИПС'!A22:A40" display="'2. ИПС'!A22:A40"/>
    <hyperlink ref="N8" location="'2. ИПС'!A41:A59" display="'2. ИПС'!A41:A59"/>
    <hyperlink ref="N9" location="'2. ИПС'!A60:A75" display="'2. ИПС'!A60:A75"/>
    <hyperlink ref="N10" location="'2. ИПС'!A76:A94" display="'2. ИПС'!A76:A94"/>
    <hyperlink ref="N11" location="'2. ИПС'!A90:A101" display="'2. ИПС'!A90:A101"/>
    <hyperlink ref="N13" location="'2. ИПС'!A114:A123" display="'2. ИПС'!A114:A123"/>
    <hyperlink ref="N14" location="'2. ИПС'!A124:A133" display="'2. ИПС'!A124:A133"/>
    <hyperlink ref="N15" location="'2. ИПС'!A134:A143" display="'2. ИПС'!A134:A143"/>
    <hyperlink ref="N16" location="'2. ИПС'!A144:A154" display="'2. ИПС'!A144:A154"/>
    <hyperlink ref="N17" location="'2. ИПС'!A155:A165" display="'2. ИПС'!A155:A165"/>
    <hyperlink ref="N18" location="'2. ИПС'!A166:A176" display="'2. ИПС'!A166:A176"/>
    <hyperlink ref="N19" location="'2. ИПС'!A177:A187" display="'2. ИПС'!A177:A187"/>
    <hyperlink ref="N20" location="'2. ИПС'!A188:A198" display="'2. ИПС'!A188:A198"/>
    <hyperlink ref="N21" location="'2. ИПС'!A199:A210" display="'2. ИПС'!A199:A210"/>
    <hyperlink ref="F5" location="'2. ИПС'!I1:I40" display="⇧"/>
    <hyperlink ref="N23" location="'2. ИПС'!A219:A233" display="'2. ИПС'!A219:A233"/>
    <hyperlink ref="N24" location="'2. ИПС'!A234:A248" display="'2. ИПС'!A234:A248"/>
    <hyperlink ref="N25" location="'2. ИПС'!A249:A263" display="'2. ИПС'!A249:A263"/>
    <hyperlink ref="N26" location="'2. ИПС'!A264:A278" display="'2. ИПС'!A264:A278"/>
    <hyperlink ref="N27" location="'2. ИПС'!A279:A293" display="'2. ИПС'!A279:A293"/>
    <hyperlink ref="N28" location="'2. ИПС'!A294:A308" display="'2. ИПС'!A294:A308"/>
    <hyperlink ref="N29" location="'2. ИПС'!A309:A322" display="'2. ИПС'!A309:A322"/>
    <hyperlink ref="N30" location="'2. ИПС'!A232:A337" display="'2. ИПС'!A232:A337"/>
    <hyperlink ref="N31" location="'2. ИПС'!A338:A352" display="'2. ИПС'!A338:A352"/>
    <hyperlink ref="N32" location="'2. ИПС'!A353:A367" display="'2. ИПС'!A353:A367"/>
    <hyperlink ref="N33" location="'2. ИПС'!A368:A383" display="'2. ИПС'!A368:A383"/>
    <hyperlink ref="N35" location="'2. ИПС'!A389:A394" display="'2. ИПС'!A389:A394"/>
    <hyperlink ref="N36" location="'2. ИПС'!A395:A401" display="'2. ИПС'!A395:A401"/>
    <hyperlink ref="N37" location="'2. ИПС'!A402:A407" display="'2. ИПС'!A402:A407"/>
    <hyperlink ref="N38" location="'2. ИПС'!A408:A413" display="'2. ИПС'!A408:A413"/>
    <hyperlink ref="N39" location="'2. ИПС'!A414:A419" display="'2. ИПС'!A414:A419"/>
    <hyperlink ref="N40" location="'2. ИПС'!A420:A425" display="'2. ИПС'!A420:A425"/>
    <hyperlink ref="N41" location="'2. ИПС'!A426:A431" display="'2. ИПС'!A426:A431"/>
    <hyperlink ref="N42" location="'2. ИПС'!A432:A437" display="'2. ИПС'!A432:A437"/>
    <hyperlink ref="N44" location="'2. ИПС'!A444:A452" display="'2. ИПС'!A444:A452"/>
    <hyperlink ref="N45" location="'2. ИПС'!A453:A461" display="'2. ИПС'!A453:A461"/>
    <hyperlink ref="N46" location="'2. ИПС'!A462:A470" display="'2. ИПС'!A462:A470"/>
    <hyperlink ref="N47" location="'2. ИПС'!A471:A479" display="'2. ИПС'!A471:A479"/>
    <hyperlink ref="N48" location="'2. ИПС'!A480:A488" display="'2. ИПС'!A480:A488"/>
    <hyperlink ref="N49" location="'2. ИПС'!A489:A497" display="'2. ИПС'!A489:A497"/>
    <hyperlink ref="N50" location="'2. ИПС'!A498:A506" display="'2. ИПС'!A498:A506"/>
    <hyperlink ref="N51" location="'2. ИПС'!A507:A515" display="'2. ИПС'!A507:A515"/>
    <hyperlink ref="N52" location="'2. ИПС'!A516:A524" display="'2. ИПС'!A516:A524"/>
    <hyperlink ref="N2" location="ОГЛАВЛЕНИЕ!A1" display="ОГЛАВЛЕНИЕ"/>
    <hyperlink ref="I5:S5" location="'2. ИПС'!A3:A4" display="2.1. Выпрямители с фиксированным выходным напряжением и однофазным входом"/>
    <hyperlink ref="H12:T12" location="'2. ИПС'!A109:A113" display="2.2. Модульные выпрямители с фиксированным выходным напряжением и трехфазным входом"/>
    <hyperlink ref="H34:T34" location="'2. ИПС'!A384:A388" display="2.4. Модульные выпрямители с фиксированным выходным напряжением и однофазным входом"/>
    <hyperlink ref="H43:T43" location="'2. ИПС'!A438:A443" display="2.5. Модульные выпрямители с регулируемым выходным напряжением и током, с однофазным входом"/>
    <hyperlink ref="H22:T22" location="'2. ИПС'!A213:A218" display="2.3. Модульные выпрямители с регулируемым выходным напряжением и током, с трехфазным входом"/>
    <hyperlink ref="F22" location="'2. ИПС'!I1:I40" display="⇧"/>
    <hyperlink ref="F41" location="'2. ИПС'!I1:I40" display="⇧"/>
    <hyperlink ref="F60" location="'2. ИПС'!I1:I40" display="⇧"/>
    <hyperlink ref="F76" location="'2. ИПС'!I1:I40" display="⇧"/>
    <hyperlink ref="F95" location="'2. ИПС'!I1:I40" display="⇧"/>
    <hyperlink ref="F114" location="'2. ИПС'!I1:I40" display="⇧"/>
    <hyperlink ref="F124" location="'2. ИПС'!I1:I40" display="⇧"/>
    <hyperlink ref="F134" location="'2. ИПС'!I1:I40" display="⇧"/>
    <hyperlink ref="F144" location="'2. ИПС'!I1:I40" display="⇧"/>
    <hyperlink ref="F155" location="'2. ИПС'!I1:I40" display="⇧"/>
    <hyperlink ref="F166" location="'2. ИПС'!I1:I40" display="⇧"/>
    <hyperlink ref="F177" location="'2. ИПС'!I1:I40" display="⇧"/>
    <hyperlink ref="F188" location="'2. ИПС'!I1:I40" display="⇧"/>
    <hyperlink ref="F199" location="'2. ИПС'!I1:I40" display="⇧"/>
    <hyperlink ref="F219" location="'2. ИПС'!I1:I40" display="⇧"/>
    <hyperlink ref="F234" location="'2. ИПС'!I1:I40" display="⇧"/>
    <hyperlink ref="F249" location="'2. ИПС'!I1:I40" display="⇧"/>
    <hyperlink ref="F264" location="'2. ИПС'!I1:I40" display="⇧"/>
    <hyperlink ref="F279" location="'2. ИПС'!I1:I40" display="⇧"/>
    <hyperlink ref="F294" location="'2. ИПС'!I1:I40" display="⇧"/>
    <hyperlink ref="F309" location="'2. ИПС'!I1:I40" display="⇧"/>
    <hyperlink ref="F323" location="'2. ИПС'!I1:I40" display="⇧"/>
    <hyperlink ref="F338" location="'2. ИПС'!I1:I40" display="⇧"/>
    <hyperlink ref="F353" location="'2. ИПС'!I1:I40" display="⇧"/>
    <hyperlink ref="F368" location="'2. ИПС'!I1:I40" display="⇧"/>
    <hyperlink ref="F389" location="'2. ИПС'!I1:I40" display="⇧"/>
    <hyperlink ref="F395" location="'2. ИПС'!I1:I40" display="⇧"/>
    <hyperlink ref="F402" location="'2. ИПС'!I1:I40" display="⇧"/>
    <hyperlink ref="F408" location="'2. ИПС'!I1:I40" display="⇧"/>
    <hyperlink ref="F414" location="'2. ИПС'!I1:I40" display="⇧"/>
    <hyperlink ref="F420" location="'2. ИПС'!I1:I40" display="⇧"/>
    <hyperlink ref="F426" location="'2. ИПС'!I1:I40" display="⇧"/>
    <hyperlink ref="F432" location="'2. ИПС'!I1:I40" display="⇧"/>
    <hyperlink ref="F444" location="'2. ИПС'!I1:I40" display="⇧"/>
    <hyperlink ref="F453" location="'2. ИПС'!I1:I40" display="⇧"/>
    <hyperlink ref="F462" location="'2. ИПС'!I1:I40" display="⇧"/>
    <hyperlink ref="F471" location="'2. ИПС'!I1:I40" display="⇧"/>
    <hyperlink ref="F480" location="'2. ИПС'!I1:I40" display="⇧"/>
    <hyperlink ref="F489" location="'2. ИПС'!I1:I40" display="⇧"/>
    <hyperlink ref="F498" location="'2. ИПС'!I1:I40" display="⇧"/>
    <hyperlink ref="F507" location="'2. ИПС'!I1:I40" display="⇧"/>
    <hyperlink ref="F516" location="'2. ИПС'!I1:I40" display="⇧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7"/>
  <sheetViews>
    <sheetView showGridLines="0" showRowColHeaders="0" topLeftCell="A52" zoomScale="70" zoomScaleNormal="70" workbookViewId="0">
      <selection activeCell="E36" sqref="E36"/>
    </sheetView>
  </sheetViews>
  <sheetFormatPr defaultRowHeight="14.4" x14ac:dyDescent="0.3"/>
  <cols>
    <col min="1" max="1" width="4.88671875" customWidth="1"/>
    <col min="2" max="2" width="37.88671875" customWidth="1"/>
    <col min="3" max="3" width="99.5546875" customWidth="1"/>
  </cols>
  <sheetData>
    <row r="1" spans="1:22" ht="17.399999999999999" x14ac:dyDescent="0.3">
      <c r="A1" s="6" t="s">
        <v>9</v>
      </c>
      <c r="B1" s="6" t="s">
        <v>1206</v>
      </c>
      <c r="C1" s="6"/>
      <c r="D1" s="131"/>
      <c r="E1" s="131"/>
    </row>
    <row r="2" spans="1:22" ht="24.6" x14ac:dyDescent="0.4">
      <c r="A2" s="52"/>
      <c r="B2" s="52"/>
      <c r="C2" s="52"/>
      <c r="D2" s="132"/>
      <c r="E2" s="132"/>
      <c r="M2" s="224"/>
      <c r="N2" s="224"/>
      <c r="O2" s="294" t="s">
        <v>31</v>
      </c>
      <c r="P2" s="225"/>
      <c r="Q2" s="224"/>
    </row>
    <row r="3" spans="1:22" ht="15.6" x14ac:dyDescent="0.3">
      <c r="A3" s="4"/>
      <c r="B3" s="4"/>
      <c r="C3" s="4"/>
      <c r="D3" s="43"/>
      <c r="E3" s="43"/>
      <c r="M3" s="224"/>
      <c r="N3" s="224"/>
      <c r="O3" s="225"/>
      <c r="P3" s="225"/>
      <c r="Q3" s="224"/>
    </row>
    <row r="4" spans="1:22" ht="24.6" x14ac:dyDescent="0.4">
      <c r="A4" s="53" t="s">
        <v>1207</v>
      </c>
      <c r="B4" s="53" t="s">
        <v>1208</v>
      </c>
      <c r="C4" s="52"/>
      <c r="D4" s="132"/>
      <c r="E4" s="132"/>
      <c r="F4" s="269" t="s">
        <v>37</v>
      </c>
      <c r="M4" s="228"/>
      <c r="N4" s="228"/>
      <c r="O4" s="223" t="s">
        <v>1209</v>
      </c>
      <c r="P4" s="229"/>
      <c r="Q4" s="228"/>
    </row>
    <row r="5" spans="1:22" ht="18" customHeight="1" x14ac:dyDescent="0.3">
      <c r="A5" s="52"/>
      <c r="B5" s="53" t="s">
        <v>1210</v>
      </c>
      <c r="C5" s="52"/>
      <c r="D5" s="132"/>
      <c r="E5" s="132"/>
      <c r="H5" s="309" t="s">
        <v>1211</v>
      </c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</row>
    <row r="6" spans="1:22" ht="15.6" x14ac:dyDescent="0.3">
      <c r="A6" s="133"/>
      <c r="B6" s="133"/>
      <c r="C6" s="133"/>
      <c r="D6" s="134"/>
      <c r="E6" s="134"/>
      <c r="H6" s="224"/>
      <c r="I6" s="224"/>
      <c r="J6" s="224"/>
      <c r="K6" s="224"/>
      <c r="L6" s="224"/>
      <c r="M6" s="224"/>
      <c r="N6" s="224"/>
      <c r="O6" s="292" t="str">
        <f xml:space="preserve"> "- 24В"</f>
        <v>- 24В</v>
      </c>
      <c r="P6" s="225"/>
      <c r="Q6" s="224"/>
      <c r="R6" s="224"/>
      <c r="S6" s="224"/>
      <c r="T6" s="224"/>
      <c r="U6" s="224"/>
      <c r="V6" s="224"/>
    </row>
    <row r="7" spans="1:22" ht="18" x14ac:dyDescent="0.35">
      <c r="A7" s="8"/>
      <c r="B7" s="51" t="s">
        <v>1212</v>
      </c>
      <c r="C7" s="36"/>
      <c r="D7" s="31" t="s">
        <v>34</v>
      </c>
      <c r="E7" s="31" t="s">
        <v>35</v>
      </c>
      <c r="H7" s="224"/>
      <c r="I7" s="224"/>
      <c r="J7" s="224"/>
      <c r="K7" s="224"/>
      <c r="L7" s="224"/>
      <c r="M7" s="224"/>
      <c r="N7" s="224"/>
      <c r="O7" s="292" t="str">
        <f xml:space="preserve"> "- 48В"</f>
        <v>- 48В</v>
      </c>
      <c r="P7" s="225"/>
      <c r="Q7" s="224"/>
      <c r="R7" s="224"/>
      <c r="S7" s="224"/>
      <c r="T7" s="224"/>
      <c r="U7" s="224"/>
      <c r="V7" s="224"/>
    </row>
    <row r="8" spans="1:22" ht="15.6" x14ac:dyDescent="0.3">
      <c r="A8" s="14">
        <v>1</v>
      </c>
      <c r="B8" s="14" t="s">
        <v>1213</v>
      </c>
      <c r="C8" s="15" t="s">
        <v>1214</v>
      </c>
      <c r="D8" s="16">
        <v>34990</v>
      </c>
      <c r="E8" s="196">
        <v>41988</v>
      </c>
      <c r="H8" s="224"/>
      <c r="I8" s="224"/>
      <c r="J8" s="224"/>
      <c r="K8" s="224"/>
      <c r="L8" s="224"/>
      <c r="M8" s="224"/>
      <c r="N8" s="224"/>
      <c r="O8" s="258" t="str">
        <f xml:space="preserve"> "- 60В"</f>
        <v>- 60В</v>
      </c>
      <c r="P8" s="225"/>
      <c r="Q8" s="224"/>
      <c r="R8" s="224"/>
      <c r="S8" s="224"/>
      <c r="T8" s="224"/>
      <c r="U8" s="224"/>
      <c r="V8" s="224"/>
    </row>
    <row r="9" spans="1:22" ht="15.6" x14ac:dyDescent="0.3">
      <c r="A9" s="14">
        <v>2</v>
      </c>
      <c r="B9" s="14" t="s">
        <v>1215</v>
      </c>
      <c r="C9" s="15" t="s">
        <v>1216</v>
      </c>
      <c r="D9" s="16">
        <v>50440</v>
      </c>
      <c r="E9" s="196">
        <v>60528</v>
      </c>
      <c r="H9" s="224"/>
      <c r="I9" s="224"/>
      <c r="J9" s="224"/>
      <c r="K9" s="224"/>
      <c r="L9" s="224"/>
      <c r="M9" s="224"/>
      <c r="N9" s="224"/>
      <c r="O9" s="292" t="str">
        <f xml:space="preserve"> "- 110В"</f>
        <v>- 110В</v>
      </c>
      <c r="P9" s="225"/>
      <c r="Q9" s="224"/>
      <c r="R9" s="224"/>
      <c r="S9" s="224"/>
      <c r="T9" s="224"/>
      <c r="U9" s="224"/>
      <c r="V9" s="224"/>
    </row>
    <row r="10" spans="1:22" ht="15.6" x14ac:dyDescent="0.3">
      <c r="A10" s="14">
        <v>3</v>
      </c>
      <c r="B10" s="14" t="s">
        <v>1217</v>
      </c>
      <c r="C10" s="15" t="s">
        <v>1218</v>
      </c>
      <c r="D10" s="16">
        <v>57380</v>
      </c>
      <c r="E10" s="196">
        <v>68856</v>
      </c>
      <c r="H10" s="224"/>
      <c r="I10" s="224"/>
      <c r="J10" s="224"/>
      <c r="K10" s="224"/>
      <c r="L10" s="224"/>
      <c r="M10" s="224"/>
      <c r="N10" s="224"/>
      <c r="O10" s="292" t="str">
        <f xml:space="preserve"> "- 220В"</f>
        <v>- 220В</v>
      </c>
      <c r="P10" s="225"/>
      <c r="Q10" s="224"/>
      <c r="R10" s="224"/>
      <c r="S10" s="224"/>
      <c r="T10" s="224"/>
      <c r="U10" s="224"/>
      <c r="V10" s="224"/>
    </row>
    <row r="11" spans="1:22" ht="18" customHeight="1" x14ac:dyDescent="0.3">
      <c r="A11" s="14">
        <v>4</v>
      </c>
      <c r="B11" s="14" t="s">
        <v>1219</v>
      </c>
      <c r="C11" s="15" t="s">
        <v>1220</v>
      </c>
      <c r="D11" s="16">
        <v>75090</v>
      </c>
      <c r="E11" s="196">
        <v>90108</v>
      </c>
      <c r="H11" s="224"/>
      <c r="I11" s="309" t="s">
        <v>1221</v>
      </c>
      <c r="J11" s="309"/>
      <c r="K11" s="309"/>
      <c r="L11" s="309"/>
      <c r="M11" s="309"/>
      <c r="N11" s="309"/>
      <c r="O11" s="309"/>
      <c r="P11" s="309"/>
      <c r="Q11" s="309"/>
      <c r="R11" s="309"/>
      <c r="S11" s="309"/>
      <c r="T11" s="309"/>
      <c r="U11" s="309"/>
      <c r="V11" s="224"/>
    </row>
    <row r="12" spans="1:22" ht="15.6" x14ac:dyDescent="0.3">
      <c r="A12" s="14">
        <v>5</v>
      </c>
      <c r="B12" s="14" t="s">
        <v>1222</v>
      </c>
      <c r="C12" s="15" t="s">
        <v>1223</v>
      </c>
      <c r="D12" s="16">
        <v>85710</v>
      </c>
      <c r="E12" s="196">
        <v>102852</v>
      </c>
      <c r="H12" s="224"/>
      <c r="I12" s="224"/>
      <c r="J12" s="224"/>
      <c r="K12" s="224"/>
      <c r="L12" s="224"/>
      <c r="M12" s="224"/>
      <c r="N12" s="224"/>
      <c r="O12" s="292" t="str">
        <f xml:space="preserve"> "- 24В"</f>
        <v>- 24В</v>
      </c>
      <c r="P12" s="225"/>
      <c r="Q12" s="224"/>
      <c r="R12" s="224"/>
      <c r="S12" s="224"/>
      <c r="T12" s="224"/>
      <c r="U12" s="224"/>
      <c r="V12" s="224"/>
    </row>
    <row r="13" spans="1:22" ht="24.6" x14ac:dyDescent="0.4">
      <c r="A13" s="13"/>
      <c r="B13" s="6" t="s">
        <v>1224</v>
      </c>
      <c r="C13" s="8"/>
      <c r="D13" s="19"/>
      <c r="E13" s="19"/>
      <c r="F13" s="269" t="s">
        <v>37</v>
      </c>
      <c r="H13" s="224"/>
      <c r="I13" s="224"/>
      <c r="J13" s="224"/>
      <c r="K13" s="224"/>
      <c r="L13" s="224"/>
      <c r="M13" s="224"/>
      <c r="N13" s="224"/>
      <c r="O13" s="292" t="str">
        <f xml:space="preserve"> "- 48В"</f>
        <v>- 48В</v>
      </c>
      <c r="P13" s="225"/>
      <c r="Q13" s="224"/>
      <c r="R13" s="224"/>
      <c r="S13" s="224"/>
      <c r="T13" s="224"/>
      <c r="U13" s="224"/>
      <c r="V13" s="224"/>
    </row>
    <row r="14" spans="1:22" ht="15.6" x14ac:dyDescent="0.3">
      <c r="A14" s="14">
        <v>6</v>
      </c>
      <c r="B14" s="15" t="s">
        <v>1225</v>
      </c>
      <c r="C14" s="41" t="s">
        <v>1226</v>
      </c>
      <c r="D14" s="16">
        <v>34990</v>
      </c>
      <c r="E14" s="196">
        <v>41988</v>
      </c>
      <c r="H14" s="224"/>
      <c r="I14" s="224"/>
      <c r="J14" s="224"/>
      <c r="K14" s="224"/>
      <c r="L14" s="224"/>
      <c r="M14" s="224"/>
      <c r="N14" s="224"/>
      <c r="O14" s="292" t="str">
        <f xml:space="preserve"> "- 60В"</f>
        <v>- 60В</v>
      </c>
      <c r="P14" s="225"/>
      <c r="Q14" s="224"/>
      <c r="R14" s="224"/>
      <c r="S14" s="224"/>
      <c r="T14" s="224"/>
      <c r="U14" s="224"/>
      <c r="V14" s="224"/>
    </row>
    <row r="15" spans="1:22" ht="15.6" x14ac:dyDescent="0.3">
      <c r="A15" s="14">
        <v>7</v>
      </c>
      <c r="B15" s="15" t="s">
        <v>1227</v>
      </c>
      <c r="C15" s="41" t="s">
        <v>1228</v>
      </c>
      <c r="D15" s="16">
        <v>50440</v>
      </c>
      <c r="E15" s="196">
        <v>60528</v>
      </c>
      <c r="H15" s="224"/>
      <c r="I15" s="224"/>
      <c r="J15" s="224"/>
      <c r="K15" s="224"/>
      <c r="L15" s="224"/>
      <c r="M15" s="224"/>
      <c r="N15" s="224"/>
      <c r="O15" s="292" t="str">
        <f xml:space="preserve"> "- 110В"</f>
        <v>- 110В</v>
      </c>
      <c r="P15" s="225"/>
      <c r="Q15" s="224"/>
      <c r="R15" s="224"/>
      <c r="S15" s="224"/>
      <c r="T15" s="224"/>
      <c r="U15" s="224"/>
      <c r="V15" s="224"/>
    </row>
    <row r="16" spans="1:22" ht="15.6" x14ac:dyDescent="0.3">
      <c r="A16" s="14">
        <v>8</v>
      </c>
      <c r="B16" s="15" t="s">
        <v>1229</v>
      </c>
      <c r="C16" s="14" t="s">
        <v>1230</v>
      </c>
      <c r="D16" s="16">
        <v>57380</v>
      </c>
      <c r="E16" s="196">
        <v>68856</v>
      </c>
      <c r="H16" s="224"/>
      <c r="I16" s="224"/>
      <c r="J16" s="224"/>
      <c r="K16" s="224"/>
      <c r="L16" s="224"/>
      <c r="M16" s="224"/>
      <c r="N16" s="224"/>
      <c r="O16" s="292" t="str">
        <f xml:space="preserve"> "- 220В"</f>
        <v>- 220В</v>
      </c>
      <c r="P16" s="225"/>
      <c r="Q16" s="224"/>
      <c r="R16" s="224"/>
      <c r="S16" s="224"/>
      <c r="T16" s="224"/>
      <c r="U16" s="224"/>
      <c r="V16" s="224"/>
    </row>
    <row r="17" spans="1:22" ht="17.399999999999999" customHeight="1" x14ac:dyDescent="0.3">
      <c r="A17" s="14">
        <v>9</v>
      </c>
      <c r="B17" s="15" t="s">
        <v>1231</v>
      </c>
      <c r="C17" s="14" t="s">
        <v>1232</v>
      </c>
      <c r="D17" s="16">
        <v>75090</v>
      </c>
      <c r="E17" s="196">
        <v>90108</v>
      </c>
      <c r="H17" s="310" t="s">
        <v>1233</v>
      </c>
      <c r="I17" s="310"/>
      <c r="J17" s="310"/>
      <c r="K17" s="310"/>
      <c r="L17" s="310"/>
      <c r="M17" s="310"/>
      <c r="N17" s="310"/>
      <c r="O17" s="310"/>
      <c r="P17" s="310"/>
      <c r="Q17" s="310"/>
      <c r="R17" s="310"/>
      <c r="S17" s="310"/>
      <c r="T17" s="310"/>
      <c r="U17" s="310"/>
      <c r="V17" s="310"/>
    </row>
    <row r="18" spans="1:22" ht="15.6" x14ac:dyDescent="0.3">
      <c r="A18" s="14">
        <v>10</v>
      </c>
      <c r="B18" s="15" t="s">
        <v>1234</v>
      </c>
      <c r="C18" s="14" t="s">
        <v>1235</v>
      </c>
      <c r="D18" s="16">
        <v>85710</v>
      </c>
      <c r="E18" s="196">
        <v>102852</v>
      </c>
      <c r="H18" s="224"/>
      <c r="I18" s="224"/>
      <c r="J18" s="224"/>
      <c r="K18" s="309" t="s">
        <v>1236</v>
      </c>
      <c r="L18" s="309"/>
      <c r="M18" s="309"/>
      <c r="N18" s="309"/>
      <c r="O18" s="309"/>
      <c r="P18" s="309"/>
      <c r="Q18" s="309"/>
      <c r="R18" s="309"/>
      <c r="S18" s="309"/>
      <c r="T18" s="224"/>
      <c r="U18" s="224"/>
      <c r="V18" s="224"/>
    </row>
    <row r="19" spans="1:22" ht="24.6" x14ac:dyDescent="0.4">
      <c r="A19" s="13"/>
      <c r="B19" s="135" t="s">
        <v>1237</v>
      </c>
      <c r="C19" s="13"/>
      <c r="D19" s="19"/>
      <c r="E19" s="19"/>
      <c r="F19" s="269" t="s">
        <v>37</v>
      </c>
      <c r="H19" s="224"/>
      <c r="I19" s="224"/>
      <c r="J19" s="224"/>
      <c r="K19" s="224"/>
      <c r="L19" s="224"/>
      <c r="M19" s="224"/>
      <c r="N19" s="224"/>
      <c r="O19" s="292" t="str">
        <f xml:space="preserve"> "- 24В"</f>
        <v>- 24В</v>
      </c>
      <c r="P19" s="225"/>
      <c r="Q19" s="224"/>
      <c r="R19" s="224"/>
      <c r="S19" s="224"/>
      <c r="T19" s="224"/>
      <c r="U19" s="224"/>
      <c r="V19" s="224"/>
    </row>
    <row r="20" spans="1:22" ht="15.6" x14ac:dyDescent="0.3">
      <c r="A20" s="14">
        <v>11</v>
      </c>
      <c r="B20" s="14" t="s">
        <v>1238</v>
      </c>
      <c r="C20" s="15" t="s">
        <v>1239</v>
      </c>
      <c r="D20" s="16">
        <v>34990</v>
      </c>
      <c r="E20" s="196">
        <v>41988</v>
      </c>
      <c r="H20" s="224"/>
      <c r="I20" s="224"/>
      <c r="J20" s="224"/>
      <c r="K20" s="224"/>
      <c r="L20" s="224"/>
      <c r="M20" s="224"/>
      <c r="N20" s="224"/>
      <c r="O20" s="292" t="str">
        <f xml:space="preserve"> "- 48В"</f>
        <v>- 48В</v>
      </c>
      <c r="P20" s="225"/>
      <c r="Q20" s="224"/>
      <c r="R20" s="224"/>
      <c r="S20" s="224"/>
      <c r="T20" s="224"/>
      <c r="U20" s="224"/>
      <c r="V20" s="224"/>
    </row>
    <row r="21" spans="1:22" ht="15.6" x14ac:dyDescent="0.3">
      <c r="A21" s="14">
        <v>12</v>
      </c>
      <c r="B21" s="14" t="s">
        <v>1240</v>
      </c>
      <c r="C21" s="15" t="s">
        <v>1241</v>
      </c>
      <c r="D21" s="16">
        <v>50440</v>
      </c>
      <c r="E21" s="196">
        <v>60528</v>
      </c>
      <c r="H21" s="224"/>
      <c r="I21" s="224"/>
      <c r="J21" s="224"/>
      <c r="K21" s="224"/>
      <c r="L21" s="224"/>
      <c r="M21" s="224"/>
      <c r="N21" s="224"/>
      <c r="O21" s="292" t="str">
        <f xml:space="preserve"> "- 60В"</f>
        <v>- 60В</v>
      </c>
      <c r="P21" s="225"/>
      <c r="Q21" s="224"/>
      <c r="R21" s="224"/>
      <c r="S21" s="224"/>
      <c r="T21" s="224"/>
      <c r="U21" s="224"/>
      <c r="V21" s="224"/>
    </row>
    <row r="22" spans="1:22" ht="18" customHeight="1" x14ac:dyDescent="0.3">
      <c r="A22" s="14">
        <v>13</v>
      </c>
      <c r="B22" s="14" t="s">
        <v>1242</v>
      </c>
      <c r="C22" s="15" t="s">
        <v>1243</v>
      </c>
      <c r="D22" s="16">
        <v>57380</v>
      </c>
      <c r="E22" s="196">
        <v>68856</v>
      </c>
      <c r="H22" s="224"/>
      <c r="I22" s="224"/>
      <c r="J22" s="309" t="s">
        <v>1244</v>
      </c>
      <c r="K22" s="309"/>
      <c r="L22" s="309"/>
      <c r="M22" s="309"/>
      <c r="N22" s="309"/>
      <c r="O22" s="309"/>
      <c r="P22" s="309"/>
      <c r="Q22" s="309"/>
      <c r="R22" s="309"/>
      <c r="S22" s="309"/>
      <c r="T22" s="224"/>
      <c r="U22" s="224"/>
      <c r="V22" s="224"/>
    </row>
    <row r="23" spans="1:22" ht="18" customHeight="1" x14ac:dyDescent="0.3">
      <c r="A23" s="14">
        <v>14</v>
      </c>
      <c r="B23" s="14" t="s">
        <v>1245</v>
      </c>
      <c r="C23" s="15" t="s">
        <v>1246</v>
      </c>
      <c r="D23" s="16">
        <v>75090</v>
      </c>
      <c r="E23" s="196">
        <v>90108</v>
      </c>
      <c r="H23" s="224"/>
      <c r="I23" s="224"/>
      <c r="J23" s="309" t="s">
        <v>1247</v>
      </c>
      <c r="K23" s="309"/>
      <c r="L23" s="309"/>
      <c r="M23" s="309"/>
      <c r="N23" s="309"/>
      <c r="O23" s="309"/>
      <c r="P23" s="309"/>
      <c r="Q23" s="309"/>
      <c r="R23" s="309"/>
      <c r="S23" s="309"/>
      <c r="T23" s="309"/>
      <c r="U23" s="224"/>
      <c r="V23" s="224"/>
    </row>
    <row r="24" spans="1:22" ht="18" x14ac:dyDescent="0.35">
      <c r="A24" s="14">
        <v>15</v>
      </c>
      <c r="B24" s="14" t="s">
        <v>1248</v>
      </c>
      <c r="C24" s="15" t="s">
        <v>1249</v>
      </c>
      <c r="D24" s="16">
        <v>85710</v>
      </c>
      <c r="E24" s="196">
        <v>102852</v>
      </c>
      <c r="H24" s="257"/>
      <c r="I24" s="257"/>
      <c r="J24" s="257"/>
      <c r="K24" s="257"/>
      <c r="L24" s="224"/>
      <c r="M24" s="228"/>
      <c r="N24" s="228"/>
      <c r="O24" s="231"/>
      <c r="P24" s="224"/>
      <c r="Q24" s="257"/>
      <c r="R24" s="257"/>
      <c r="S24" s="257"/>
      <c r="T24" s="257"/>
      <c r="U24" s="257"/>
      <c r="V24" s="257"/>
    </row>
    <row r="25" spans="1:22" ht="24.6" x14ac:dyDescent="0.4">
      <c r="A25" s="13"/>
      <c r="B25" s="6" t="s">
        <v>432</v>
      </c>
      <c r="C25" s="12"/>
      <c r="D25" s="19"/>
      <c r="E25" s="19"/>
      <c r="F25" s="269" t="s">
        <v>37</v>
      </c>
      <c r="H25" s="257"/>
      <c r="I25" s="257"/>
      <c r="J25" s="257"/>
      <c r="K25" s="257"/>
      <c r="L25" s="224"/>
      <c r="M25" s="228"/>
      <c r="N25" s="228"/>
      <c r="O25" s="231"/>
      <c r="P25" s="224"/>
      <c r="Q25" s="257"/>
      <c r="R25" s="257"/>
      <c r="S25" s="257"/>
      <c r="T25" s="257"/>
      <c r="U25" s="257"/>
      <c r="V25" s="257"/>
    </row>
    <row r="26" spans="1:22" ht="16.8" x14ac:dyDescent="0.3">
      <c r="A26" s="14">
        <v>16</v>
      </c>
      <c r="B26" s="14" t="s">
        <v>1250</v>
      </c>
      <c r="C26" s="15" t="s">
        <v>1251</v>
      </c>
      <c r="D26" s="16">
        <v>34990</v>
      </c>
      <c r="E26" s="196">
        <v>41988</v>
      </c>
      <c r="H26" s="257"/>
      <c r="I26" s="257"/>
      <c r="J26" s="257"/>
      <c r="K26" s="257"/>
      <c r="L26" s="224"/>
      <c r="M26" s="224"/>
      <c r="N26" s="224"/>
      <c r="O26" s="231"/>
      <c r="P26" s="224"/>
      <c r="Q26" s="257"/>
      <c r="R26" s="257"/>
      <c r="S26" s="257"/>
      <c r="T26" s="257"/>
      <c r="U26" s="257"/>
      <c r="V26" s="257"/>
    </row>
    <row r="27" spans="1:22" ht="15.6" x14ac:dyDescent="0.3">
      <c r="A27" s="14">
        <v>17</v>
      </c>
      <c r="B27" s="14" t="s">
        <v>1252</v>
      </c>
      <c r="C27" s="15" t="s">
        <v>1253</v>
      </c>
      <c r="D27" s="16">
        <v>57380</v>
      </c>
      <c r="E27" s="196">
        <v>68856</v>
      </c>
      <c r="H27" s="257"/>
      <c r="I27" s="257"/>
      <c r="J27" s="257"/>
      <c r="K27" s="257"/>
      <c r="L27" s="224"/>
      <c r="M27" s="224"/>
      <c r="N27" s="224"/>
      <c r="O27" s="225"/>
      <c r="P27" s="224"/>
      <c r="Q27" s="257"/>
      <c r="R27" s="257"/>
      <c r="S27" s="257"/>
      <c r="T27" s="257"/>
      <c r="U27" s="257"/>
      <c r="V27" s="257"/>
    </row>
    <row r="28" spans="1:22" ht="15.6" x14ac:dyDescent="0.3">
      <c r="A28" s="14">
        <v>18</v>
      </c>
      <c r="B28" s="14" t="s">
        <v>1254</v>
      </c>
      <c r="C28" s="15" t="s">
        <v>1255</v>
      </c>
      <c r="D28" s="16">
        <v>75090</v>
      </c>
      <c r="E28" s="196">
        <v>90108</v>
      </c>
      <c r="H28" s="257"/>
      <c r="I28" s="257"/>
      <c r="J28" s="257"/>
      <c r="K28" s="257"/>
      <c r="L28" s="224"/>
      <c r="M28" s="224"/>
      <c r="N28" s="224"/>
      <c r="O28" s="225"/>
      <c r="P28" s="224"/>
      <c r="Q28" s="257"/>
      <c r="R28" s="257"/>
      <c r="S28" s="257"/>
      <c r="T28" s="257"/>
      <c r="U28" s="257"/>
      <c r="V28" s="257"/>
    </row>
    <row r="29" spans="1:22" ht="15.6" x14ac:dyDescent="0.3">
      <c r="A29" s="14">
        <v>19</v>
      </c>
      <c r="B29" s="14" t="s">
        <v>1256</v>
      </c>
      <c r="C29" s="15" t="s">
        <v>1257</v>
      </c>
      <c r="D29" s="16">
        <v>85710</v>
      </c>
      <c r="E29" s="196">
        <v>102852</v>
      </c>
      <c r="H29" s="257"/>
      <c r="I29" s="257"/>
      <c r="J29" s="257"/>
      <c r="K29" s="257"/>
      <c r="L29" s="224"/>
      <c r="M29" s="224"/>
      <c r="N29" s="257"/>
      <c r="O29" s="225"/>
      <c r="P29" s="224"/>
      <c r="Q29" s="257"/>
      <c r="R29" s="257"/>
      <c r="S29" s="257"/>
      <c r="T29" s="257"/>
      <c r="U29" s="257"/>
      <c r="V29" s="257"/>
    </row>
    <row r="30" spans="1:22" ht="24.6" x14ac:dyDescent="0.4">
      <c r="A30" s="13"/>
      <c r="B30" s="6" t="s">
        <v>437</v>
      </c>
      <c r="C30" s="12"/>
      <c r="D30" s="19"/>
      <c r="E30" s="19"/>
      <c r="F30" s="269" t="s">
        <v>37</v>
      </c>
      <c r="H30" s="257"/>
      <c r="I30" s="257"/>
      <c r="J30" s="257"/>
      <c r="K30" s="257"/>
      <c r="L30" s="224"/>
      <c r="M30" s="224"/>
      <c r="N30" s="257"/>
      <c r="O30" s="225"/>
      <c r="P30" s="224"/>
      <c r="Q30" s="257"/>
      <c r="R30" s="257"/>
      <c r="S30" s="257"/>
      <c r="T30" s="257"/>
      <c r="U30" s="257"/>
      <c r="V30" s="257"/>
    </row>
    <row r="31" spans="1:22" ht="15.6" x14ac:dyDescent="0.3">
      <c r="A31" s="14">
        <v>20</v>
      </c>
      <c r="B31" s="14" t="s">
        <v>1258</v>
      </c>
      <c r="C31" s="15" t="s">
        <v>1259</v>
      </c>
      <c r="D31" s="16">
        <v>34990</v>
      </c>
      <c r="E31" s="196">
        <v>41988</v>
      </c>
      <c r="H31" s="257"/>
      <c r="I31" s="257"/>
      <c r="J31" s="257"/>
      <c r="K31" s="257"/>
      <c r="L31" s="224"/>
      <c r="M31" s="224"/>
      <c r="N31" s="257"/>
      <c r="O31" s="225"/>
      <c r="P31" s="224"/>
      <c r="Q31" s="257"/>
      <c r="R31" s="257"/>
      <c r="S31" s="257"/>
      <c r="T31" s="257"/>
      <c r="U31" s="257"/>
      <c r="V31" s="257"/>
    </row>
    <row r="32" spans="1:22" ht="15.6" x14ac:dyDescent="0.3">
      <c r="A32" s="136">
        <v>21</v>
      </c>
      <c r="B32" s="14" t="s">
        <v>1260</v>
      </c>
      <c r="C32" s="15" t="s">
        <v>1261</v>
      </c>
      <c r="D32" s="16">
        <v>57380</v>
      </c>
      <c r="E32" s="196">
        <v>68856</v>
      </c>
      <c r="H32" s="257"/>
      <c r="I32" s="257"/>
      <c r="J32" s="257"/>
      <c r="K32" s="257"/>
      <c r="L32" s="224"/>
      <c r="M32" s="224"/>
      <c r="N32" s="257"/>
      <c r="O32" s="225"/>
      <c r="P32" s="224"/>
      <c r="Q32" s="257"/>
      <c r="R32" s="257"/>
      <c r="S32" s="257"/>
      <c r="T32" s="257"/>
      <c r="U32" s="257"/>
      <c r="V32" s="257"/>
    </row>
    <row r="33" spans="1:16" ht="15.6" x14ac:dyDescent="0.3">
      <c r="A33" s="14">
        <v>22</v>
      </c>
      <c r="B33" s="14" t="s">
        <v>1262</v>
      </c>
      <c r="C33" s="15" t="s">
        <v>1263</v>
      </c>
      <c r="D33" s="16">
        <v>75090</v>
      </c>
      <c r="E33" s="196">
        <v>90108</v>
      </c>
      <c r="L33" s="224"/>
      <c r="M33" s="224"/>
      <c r="N33" s="226"/>
      <c r="O33" s="225"/>
      <c r="P33" s="224"/>
    </row>
    <row r="34" spans="1:16" ht="15.6" x14ac:dyDescent="0.3">
      <c r="A34" s="14">
        <v>23</v>
      </c>
      <c r="B34" s="14" t="s">
        <v>1264</v>
      </c>
      <c r="C34" s="15" t="s">
        <v>1265</v>
      </c>
      <c r="D34" s="16">
        <v>85710</v>
      </c>
      <c r="E34" s="196">
        <v>102852</v>
      </c>
      <c r="L34" s="224"/>
      <c r="M34" s="224"/>
      <c r="O34" s="225"/>
      <c r="P34" s="224"/>
    </row>
    <row r="35" spans="1:16" ht="15.6" x14ac:dyDescent="0.3">
      <c r="A35" s="20">
        <v>24</v>
      </c>
      <c r="B35" s="20" t="s">
        <v>1266</v>
      </c>
      <c r="C35" s="21" t="s">
        <v>1267</v>
      </c>
      <c r="D35" s="16">
        <v>68000</v>
      </c>
      <c r="E35" s="196">
        <v>81600</v>
      </c>
      <c r="L35" s="224"/>
      <c r="M35" s="224"/>
      <c r="N35" s="226"/>
      <c r="O35" s="225"/>
      <c r="P35" s="224"/>
    </row>
    <row r="36" spans="1:16" ht="15.6" x14ac:dyDescent="0.3">
      <c r="A36" s="20">
        <v>25</v>
      </c>
      <c r="B36" s="20" t="s">
        <v>1268</v>
      </c>
      <c r="C36" s="21" t="s">
        <v>1269</v>
      </c>
      <c r="D36" s="16">
        <v>96340</v>
      </c>
      <c r="E36" s="196">
        <v>115608</v>
      </c>
      <c r="L36" s="224"/>
      <c r="M36" s="224"/>
      <c r="N36" s="226"/>
      <c r="O36" s="225"/>
      <c r="P36" s="224"/>
    </row>
    <row r="37" spans="1:16" ht="15.6" x14ac:dyDescent="0.3">
      <c r="A37" s="4"/>
      <c r="B37" s="137" t="s">
        <v>1270</v>
      </c>
      <c r="C37" s="4"/>
      <c r="D37" s="43"/>
      <c r="E37" s="43"/>
      <c r="L37" s="224"/>
      <c r="M37" s="224"/>
      <c r="N37" s="227"/>
      <c r="O37" s="225"/>
      <c r="P37" s="224"/>
    </row>
    <row r="38" spans="1:16" ht="15.6" x14ac:dyDescent="0.3">
      <c r="A38" s="4"/>
      <c r="B38" s="47" t="s">
        <v>1271</v>
      </c>
      <c r="C38" s="4"/>
      <c r="D38" s="43"/>
      <c r="E38" s="43"/>
      <c r="L38" s="224"/>
      <c r="M38" s="224"/>
      <c r="N38" s="226"/>
      <c r="O38" s="225"/>
      <c r="P38" s="224"/>
    </row>
    <row r="39" spans="1:16" ht="15.6" x14ac:dyDescent="0.3">
      <c r="A39" s="4"/>
      <c r="B39" s="47"/>
      <c r="C39" s="4"/>
      <c r="D39" s="43"/>
      <c r="E39" s="43"/>
      <c r="L39" s="224"/>
      <c r="M39" s="224"/>
      <c r="N39" s="226"/>
      <c r="O39" s="225"/>
      <c r="P39" s="224"/>
    </row>
    <row r="40" spans="1:16" ht="15.6" x14ac:dyDescent="0.3">
      <c r="A40" s="17"/>
      <c r="B40" s="17"/>
      <c r="C40" s="17"/>
      <c r="D40" s="18"/>
      <c r="E40" s="18"/>
      <c r="L40" s="224"/>
      <c r="M40" s="224"/>
      <c r="N40" s="226"/>
      <c r="O40" s="225"/>
      <c r="P40" s="224"/>
    </row>
    <row r="41" spans="1:16" ht="15.6" x14ac:dyDescent="0.3">
      <c r="A41" s="138"/>
      <c r="B41" s="138" t="s">
        <v>1272</v>
      </c>
      <c r="C41" s="139"/>
      <c r="D41" s="140"/>
      <c r="E41" s="141"/>
      <c r="L41" s="224"/>
      <c r="M41" s="224"/>
      <c r="N41" s="226"/>
      <c r="O41" s="225"/>
      <c r="P41" s="224"/>
    </row>
    <row r="42" spans="1:16" ht="15.6" x14ac:dyDescent="0.3">
      <c r="A42" s="17"/>
      <c r="B42" s="17"/>
      <c r="C42" s="17"/>
      <c r="D42" s="18"/>
      <c r="E42" s="18"/>
      <c r="L42" s="224"/>
      <c r="M42" s="224"/>
      <c r="N42" s="226"/>
      <c r="O42" s="225"/>
      <c r="P42" s="224"/>
    </row>
    <row r="43" spans="1:16" ht="24.6" x14ac:dyDescent="0.4">
      <c r="A43" s="8"/>
      <c r="B43" s="51" t="s">
        <v>1212</v>
      </c>
      <c r="C43" s="36"/>
      <c r="D43" s="31" t="s">
        <v>34</v>
      </c>
      <c r="E43" s="31" t="s">
        <v>35</v>
      </c>
      <c r="F43" s="269" t="s">
        <v>37</v>
      </c>
      <c r="L43" s="224"/>
      <c r="M43" s="224"/>
      <c r="O43" s="225"/>
      <c r="P43" s="224"/>
    </row>
    <row r="44" spans="1:16" ht="15.6" x14ac:dyDescent="0.3">
      <c r="A44" s="14">
        <v>1</v>
      </c>
      <c r="B44" s="14" t="s">
        <v>1273</v>
      </c>
      <c r="C44" s="15" t="s">
        <v>1274</v>
      </c>
      <c r="D44" s="16">
        <v>40240</v>
      </c>
      <c r="E44" s="196">
        <v>48288</v>
      </c>
      <c r="L44" s="224"/>
      <c r="M44" s="224"/>
      <c r="N44" s="226"/>
      <c r="O44" s="225"/>
      <c r="P44" s="224"/>
    </row>
    <row r="45" spans="1:16" ht="15.6" x14ac:dyDescent="0.3">
      <c r="A45" s="14">
        <v>2</v>
      </c>
      <c r="B45" s="14" t="s">
        <v>1275</v>
      </c>
      <c r="C45" s="15" t="s">
        <v>1276</v>
      </c>
      <c r="D45" s="16">
        <v>85710</v>
      </c>
      <c r="E45" s="196">
        <v>102852</v>
      </c>
      <c r="L45" s="224"/>
      <c r="M45" s="224"/>
      <c r="N45" s="226"/>
      <c r="O45" s="225"/>
      <c r="P45" s="224"/>
    </row>
    <row r="46" spans="1:16" ht="15.6" x14ac:dyDescent="0.3">
      <c r="A46" s="4"/>
      <c r="B46" s="4"/>
      <c r="C46" s="4"/>
      <c r="D46" s="43"/>
      <c r="E46" s="43"/>
      <c r="L46" s="224"/>
      <c r="M46" s="224"/>
      <c r="N46" s="227"/>
      <c r="O46" s="225"/>
      <c r="P46" s="224"/>
    </row>
    <row r="47" spans="1:16" ht="24.6" x14ac:dyDescent="0.4">
      <c r="A47" s="13"/>
      <c r="B47" s="6" t="s">
        <v>1224</v>
      </c>
      <c r="C47" s="8"/>
      <c r="D47" s="31"/>
      <c r="E47" s="31"/>
      <c r="F47" s="269" t="s">
        <v>37</v>
      </c>
      <c r="L47" s="224"/>
      <c r="M47" s="224"/>
      <c r="N47" s="226"/>
      <c r="O47" s="225"/>
      <c r="P47" s="224"/>
    </row>
    <row r="48" spans="1:16" ht="15.6" x14ac:dyDescent="0.3">
      <c r="A48" s="14">
        <v>3</v>
      </c>
      <c r="B48" s="14" t="s">
        <v>1277</v>
      </c>
      <c r="C48" s="22" t="s">
        <v>1278</v>
      </c>
      <c r="D48" s="16">
        <v>40240</v>
      </c>
      <c r="E48" s="196">
        <v>48288</v>
      </c>
      <c r="L48" s="224"/>
      <c r="M48" s="224"/>
      <c r="N48" s="226"/>
      <c r="O48" s="225"/>
      <c r="P48" s="224"/>
    </row>
    <row r="49" spans="1:16" ht="15.6" x14ac:dyDescent="0.3">
      <c r="A49" s="14">
        <v>4</v>
      </c>
      <c r="B49" s="14" t="s">
        <v>1279</v>
      </c>
      <c r="C49" s="15" t="s">
        <v>1280</v>
      </c>
      <c r="D49" s="16">
        <v>85710</v>
      </c>
      <c r="E49" s="196">
        <v>102852</v>
      </c>
      <c r="L49" s="224"/>
      <c r="M49" s="224"/>
      <c r="N49" s="226"/>
      <c r="O49" s="225"/>
      <c r="P49" s="224"/>
    </row>
    <row r="50" spans="1:16" ht="15.6" x14ac:dyDescent="0.3">
      <c r="A50" s="4"/>
      <c r="B50" s="4"/>
      <c r="C50" s="4"/>
      <c r="D50" s="18"/>
      <c r="E50" s="18"/>
      <c r="L50" s="224"/>
      <c r="M50" s="224"/>
      <c r="N50" s="226"/>
      <c r="O50" s="225"/>
      <c r="P50" s="224"/>
    </row>
    <row r="51" spans="1:16" ht="24.6" x14ac:dyDescent="0.4">
      <c r="A51" s="13"/>
      <c r="B51" s="6" t="s">
        <v>1237</v>
      </c>
      <c r="C51" s="8"/>
      <c r="D51" s="19"/>
      <c r="E51" s="19"/>
      <c r="F51" s="269" t="s">
        <v>37</v>
      </c>
      <c r="L51" s="224"/>
      <c r="M51" s="224"/>
      <c r="N51" s="226"/>
      <c r="O51" s="225"/>
      <c r="P51" s="224"/>
    </row>
    <row r="52" spans="1:16" ht="15.6" x14ac:dyDescent="0.3">
      <c r="A52" s="14">
        <v>5</v>
      </c>
      <c r="B52" s="14" t="s">
        <v>1281</v>
      </c>
      <c r="C52" s="22" t="s">
        <v>1278</v>
      </c>
      <c r="D52" s="16">
        <v>40240</v>
      </c>
      <c r="E52" s="196">
        <v>48288</v>
      </c>
      <c r="L52" s="224"/>
      <c r="M52" s="224"/>
      <c r="N52" s="226"/>
      <c r="O52" s="224"/>
      <c r="P52" s="224"/>
    </row>
    <row r="53" spans="1:16" ht="15.6" x14ac:dyDescent="0.3">
      <c r="A53" s="14">
        <v>6</v>
      </c>
      <c r="B53" s="14" t="s">
        <v>1282</v>
      </c>
      <c r="C53" s="15" t="s">
        <v>1283</v>
      </c>
      <c r="D53" s="16">
        <v>85710</v>
      </c>
      <c r="E53" s="196">
        <v>102852</v>
      </c>
      <c r="L53" s="224"/>
      <c r="M53" s="224"/>
      <c r="N53" s="224"/>
      <c r="O53" s="224"/>
      <c r="P53" s="224"/>
    </row>
    <row r="54" spans="1:16" x14ac:dyDescent="0.3">
      <c r="A54" s="4"/>
      <c r="B54" s="4"/>
      <c r="C54" s="4"/>
      <c r="D54" s="18"/>
      <c r="E54" s="18"/>
    </row>
    <row r="55" spans="1:16" ht="24.6" x14ac:dyDescent="0.4">
      <c r="A55" s="13"/>
      <c r="B55" s="6" t="s">
        <v>432</v>
      </c>
      <c r="C55" s="12"/>
      <c r="D55" s="19"/>
      <c r="E55" s="19"/>
      <c r="F55" s="269" t="s">
        <v>37</v>
      </c>
    </row>
    <row r="56" spans="1:16" x14ac:dyDescent="0.3">
      <c r="A56" s="14">
        <v>7</v>
      </c>
      <c r="B56" s="14" t="s">
        <v>1284</v>
      </c>
      <c r="C56" s="15" t="s">
        <v>1285</v>
      </c>
      <c r="D56" s="16">
        <v>40240</v>
      </c>
      <c r="E56" s="196">
        <v>48288</v>
      </c>
    </row>
    <row r="57" spans="1:16" x14ac:dyDescent="0.3">
      <c r="A57" s="14">
        <v>8</v>
      </c>
      <c r="B57" s="14" t="s">
        <v>1286</v>
      </c>
      <c r="C57" s="15" t="s">
        <v>1287</v>
      </c>
      <c r="D57" s="16">
        <v>85710</v>
      </c>
      <c r="E57" s="196">
        <v>102852</v>
      </c>
    </row>
    <row r="58" spans="1:16" x14ac:dyDescent="0.3">
      <c r="A58" s="4"/>
      <c r="B58" s="4"/>
      <c r="C58" s="4"/>
      <c r="D58" s="18"/>
      <c r="E58" s="18"/>
    </row>
    <row r="59" spans="1:16" ht="24.6" x14ac:dyDescent="0.4">
      <c r="A59" s="13"/>
      <c r="B59" s="6" t="s">
        <v>437</v>
      </c>
      <c r="C59" s="12"/>
      <c r="D59" s="19"/>
      <c r="E59" s="19"/>
      <c r="F59" s="269" t="s">
        <v>37</v>
      </c>
    </row>
    <row r="60" spans="1:16" x14ac:dyDescent="0.3">
      <c r="A60" s="14">
        <v>9</v>
      </c>
      <c r="B60" s="14" t="s">
        <v>1288</v>
      </c>
      <c r="C60" s="15" t="s">
        <v>1289</v>
      </c>
      <c r="D60" s="16">
        <v>40240</v>
      </c>
      <c r="E60" s="196">
        <v>48288</v>
      </c>
    </row>
    <row r="61" spans="1:16" x14ac:dyDescent="0.3">
      <c r="A61" s="136">
        <v>10</v>
      </c>
      <c r="B61" s="14" t="s">
        <v>1290</v>
      </c>
      <c r="C61" s="15" t="s">
        <v>1291</v>
      </c>
      <c r="D61" s="16">
        <v>85710</v>
      </c>
      <c r="E61" s="196">
        <v>102852</v>
      </c>
    </row>
    <row r="62" spans="1:16" x14ac:dyDescent="0.3">
      <c r="A62" s="4"/>
      <c r="B62" s="4"/>
      <c r="C62" s="4"/>
      <c r="D62" s="43"/>
      <c r="E62" s="43"/>
    </row>
    <row r="63" spans="1:16" x14ac:dyDescent="0.3">
      <c r="A63" s="4"/>
      <c r="B63" s="4"/>
      <c r="C63" s="4"/>
      <c r="D63" s="43"/>
      <c r="E63" s="43"/>
    </row>
    <row r="64" spans="1:16" x14ac:dyDescent="0.3">
      <c r="A64" s="4"/>
      <c r="B64" s="4"/>
      <c r="C64" s="4"/>
      <c r="D64" s="43"/>
      <c r="E64" s="43"/>
    </row>
    <row r="65" spans="1:6" x14ac:dyDescent="0.3">
      <c r="A65" s="4"/>
      <c r="B65" s="4"/>
      <c r="C65" s="4"/>
      <c r="D65" s="43"/>
      <c r="E65" s="43"/>
    </row>
    <row r="66" spans="1:6" ht="24.6" x14ac:dyDescent="0.4">
      <c r="A66" s="142" t="s">
        <v>1292</v>
      </c>
      <c r="B66" s="142" t="s">
        <v>1293</v>
      </c>
      <c r="C66" s="142"/>
      <c r="D66" s="143"/>
      <c r="E66" s="144"/>
      <c r="F66" s="269" t="s">
        <v>37</v>
      </c>
    </row>
    <row r="67" spans="1:6" x14ac:dyDescent="0.3">
      <c r="A67" s="17"/>
      <c r="B67" s="1"/>
      <c r="C67" s="17"/>
      <c r="D67" s="23"/>
      <c r="E67" s="23"/>
    </row>
    <row r="68" spans="1:6" x14ac:dyDescent="0.3">
      <c r="A68" s="26">
        <v>1</v>
      </c>
      <c r="B68" s="26" t="s">
        <v>476</v>
      </c>
      <c r="C68" s="26" t="s">
        <v>1294</v>
      </c>
      <c r="D68" s="145"/>
      <c r="E68" s="66"/>
    </row>
    <row r="69" spans="1:6" x14ac:dyDescent="0.3">
      <c r="A69" s="20"/>
      <c r="B69" s="20"/>
      <c r="C69" s="20" t="s">
        <v>1295</v>
      </c>
      <c r="D69" s="16">
        <v>34850</v>
      </c>
      <c r="E69" s="196">
        <v>41820</v>
      </c>
    </row>
    <row r="70" spans="1:6" x14ac:dyDescent="0.3">
      <c r="A70" s="26">
        <v>2</v>
      </c>
      <c r="B70" s="26" t="s">
        <v>506</v>
      </c>
      <c r="C70" s="17" t="s">
        <v>1296</v>
      </c>
      <c r="D70" s="16"/>
      <c r="E70" s="66"/>
    </row>
    <row r="71" spans="1:6" x14ac:dyDescent="0.3">
      <c r="A71" s="20"/>
      <c r="B71" s="20"/>
      <c r="C71" s="17" t="s">
        <v>1297</v>
      </c>
      <c r="D71" s="16">
        <v>34850</v>
      </c>
      <c r="E71" s="196">
        <v>41820</v>
      </c>
    </row>
    <row r="72" spans="1:6" x14ac:dyDescent="0.3">
      <c r="A72" s="26">
        <v>3</v>
      </c>
      <c r="B72" s="17" t="s">
        <v>532</v>
      </c>
      <c r="C72" s="26" t="s">
        <v>1298</v>
      </c>
      <c r="D72" s="16"/>
      <c r="E72" s="66"/>
    </row>
    <row r="73" spans="1:6" x14ac:dyDescent="0.3">
      <c r="A73" s="20"/>
      <c r="B73" s="17"/>
      <c r="C73" s="20" t="s">
        <v>1299</v>
      </c>
      <c r="D73" s="16">
        <v>34850</v>
      </c>
      <c r="E73" s="196">
        <v>41820</v>
      </c>
    </row>
    <row r="74" spans="1:6" x14ac:dyDescent="0.3">
      <c r="A74" s="26">
        <v>4</v>
      </c>
      <c r="B74" s="26" t="s">
        <v>552</v>
      </c>
      <c r="C74" s="17" t="s">
        <v>1300</v>
      </c>
      <c r="D74" s="16"/>
      <c r="E74" s="66"/>
    </row>
    <row r="75" spans="1:6" x14ac:dyDescent="0.3">
      <c r="A75" s="20"/>
      <c r="B75" s="20"/>
      <c r="C75" s="17" t="s">
        <v>1301</v>
      </c>
      <c r="D75" s="16">
        <v>34850</v>
      </c>
      <c r="E75" s="196">
        <v>41820</v>
      </c>
    </row>
    <row r="76" spans="1:6" x14ac:dyDescent="0.3">
      <c r="A76" s="26">
        <v>5</v>
      </c>
      <c r="B76" s="26" t="s">
        <v>570</v>
      </c>
      <c r="C76" s="26" t="s">
        <v>1302</v>
      </c>
      <c r="D76" s="16"/>
      <c r="E76" s="66"/>
    </row>
    <row r="77" spans="1:6" x14ac:dyDescent="0.3">
      <c r="A77" s="20"/>
      <c r="B77" s="20"/>
      <c r="C77" s="20" t="s">
        <v>1303</v>
      </c>
      <c r="D77" s="16">
        <v>34850</v>
      </c>
      <c r="E77" s="196">
        <v>41820</v>
      </c>
    </row>
    <row r="78" spans="1:6" x14ac:dyDescent="0.3">
      <c r="A78" s="26">
        <v>6</v>
      </c>
      <c r="B78" s="69" t="s">
        <v>480</v>
      </c>
      <c r="C78" s="26" t="s">
        <v>1304</v>
      </c>
      <c r="D78" s="16"/>
      <c r="E78" s="66"/>
    </row>
    <row r="79" spans="1:6" x14ac:dyDescent="0.3">
      <c r="A79" s="38"/>
      <c r="B79" s="17"/>
      <c r="C79" s="38" t="s">
        <v>482</v>
      </c>
      <c r="D79" s="16">
        <v>28340</v>
      </c>
      <c r="E79" s="196">
        <v>34008</v>
      </c>
    </row>
    <row r="80" spans="1:6" ht="18" x14ac:dyDescent="0.35">
      <c r="A80" s="20"/>
      <c r="B80" s="146"/>
      <c r="C80" s="21" t="s">
        <v>483</v>
      </c>
      <c r="D80" s="16"/>
      <c r="E80" s="28"/>
    </row>
    <row r="81" spans="1:5" x14ac:dyDescent="0.3">
      <c r="A81" s="26">
        <v>7</v>
      </c>
      <c r="B81" s="69" t="s">
        <v>508</v>
      </c>
      <c r="C81" s="70" t="s">
        <v>509</v>
      </c>
      <c r="D81" s="16"/>
      <c r="E81" s="66"/>
    </row>
    <row r="82" spans="1:5" x14ac:dyDescent="0.3">
      <c r="A82" s="71"/>
      <c r="B82" s="72"/>
      <c r="C82" s="17" t="s">
        <v>510</v>
      </c>
      <c r="D82" s="16">
        <v>28340</v>
      </c>
      <c r="E82" s="196">
        <v>34008</v>
      </c>
    </row>
    <row r="83" spans="1:5" x14ac:dyDescent="0.3">
      <c r="A83" s="67"/>
      <c r="B83" s="37"/>
      <c r="C83" s="20" t="s">
        <v>512</v>
      </c>
      <c r="D83" s="16"/>
      <c r="E83" s="30"/>
    </row>
    <row r="84" spans="1:5" x14ac:dyDescent="0.3">
      <c r="A84" s="25">
        <v>8</v>
      </c>
      <c r="B84" s="26" t="s">
        <v>534</v>
      </c>
      <c r="C84" s="69" t="s">
        <v>535</v>
      </c>
      <c r="D84" s="16"/>
      <c r="E84" s="74"/>
    </row>
    <row r="85" spans="1:5" x14ac:dyDescent="0.3">
      <c r="A85" s="71"/>
      <c r="B85" s="72"/>
      <c r="C85" s="17" t="s">
        <v>510</v>
      </c>
      <c r="D85" s="16">
        <v>28340</v>
      </c>
      <c r="E85" s="196">
        <v>34008</v>
      </c>
    </row>
    <row r="86" spans="1:5" x14ac:dyDescent="0.3">
      <c r="A86" s="73"/>
      <c r="B86" s="20"/>
      <c r="C86" s="20" t="s">
        <v>512</v>
      </c>
      <c r="D86" s="16"/>
      <c r="E86" s="28"/>
    </row>
    <row r="87" spans="1:5" x14ac:dyDescent="0.3">
      <c r="A87" s="26">
        <v>9</v>
      </c>
      <c r="B87" s="69" t="s">
        <v>554</v>
      </c>
      <c r="C87" s="69" t="s">
        <v>555</v>
      </c>
      <c r="D87" s="16"/>
      <c r="E87" s="74"/>
    </row>
    <row r="88" spans="1:5" x14ac:dyDescent="0.3">
      <c r="A88" s="71"/>
      <c r="B88" s="72"/>
      <c r="C88" s="17" t="s">
        <v>510</v>
      </c>
      <c r="D88" s="16">
        <v>28340</v>
      </c>
      <c r="E88" s="196">
        <v>34008</v>
      </c>
    </row>
    <row r="89" spans="1:5" x14ac:dyDescent="0.3">
      <c r="A89" s="67"/>
      <c r="B89" s="37"/>
      <c r="C89" s="20" t="s">
        <v>512</v>
      </c>
      <c r="D89" s="16"/>
      <c r="E89" s="28"/>
    </row>
    <row r="90" spans="1:5" x14ac:dyDescent="0.3">
      <c r="A90" s="26">
        <v>10</v>
      </c>
      <c r="B90" s="70" t="s">
        <v>572</v>
      </c>
      <c r="C90" s="26" t="s">
        <v>573</v>
      </c>
      <c r="D90" s="16"/>
      <c r="E90" s="66"/>
    </row>
    <row r="91" spans="1:5" x14ac:dyDescent="0.3">
      <c r="A91" s="68"/>
      <c r="B91" s="17"/>
      <c r="C91" s="38" t="s">
        <v>574</v>
      </c>
      <c r="D91" s="16">
        <v>28340</v>
      </c>
      <c r="E91" s="196">
        <v>34008</v>
      </c>
    </row>
    <row r="92" spans="1:5" x14ac:dyDescent="0.3">
      <c r="A92" s="67"/>
      <c r="B92" s="40"/>
      <c r="C92" s="20" t="s">
        <v>512</v>
      </c>
      <c r="D92" s="16"/>
      <c r="E92" s="30"/>
    </row>
    <row r="93" spans="1:5" x14ac:dyDescent="0.3">
      <c r="A93" s="26">
        <v>11</v>
      </c>
      <c r="B93" s="70" t="s">
        <v>587</v>
      </c>
      <c r="C93" s="26" t="s">
        <v>588</v>
      </c>
      <c r="D93" s="16"/>
      <c r="E93" s="66"/>
    </row>
    <row r="94" spans="1:5" x14ac:dyDescent="0.3">
      <c r="A94" s="68"/>
      <c r="B94" s="17"/>
      <c r="C94" s="38" t="s">
        <v>574</v>
      </c>
      <c r="D94" s="16">
        <v>28340</v>
      </c>
      <c r="E94" s="196">
        <v>34008</v>
      </c>
    </row>
    <row r="95" spans="1:5" x14ac:dyDescent="0.3">
      <c r="A95" s="67"/>
      <c r="B95" s="40"/>
      <c r="C95" s="20" t="s">
        <v>512</v>
      </c>
      <c r="D95" s="16"/>
      <c r="E95" s="30"/>
    </row>
    <row r="96" spans="1:5" x14ac:dyDescent="0.3">
      <c r="A96" s="17"/>
      <c r="B96" s="17"/>
      <c r="C96" s="17"/>
      <c r="D96" s="18"/>
      <c r="E96" s="18"/>
    </row>
    <row r="97" spans="1:6" x14ac:dyDescent="0.3">
      <c r="A97" s="17"/>
      <c r="B97" s="17"/>
      <c r="C97" s="17"/>
      <c r="D97" s="18"/>
      <c r="E97" s="18"/>
    </row>
    <row r="98" spans="1:6" ht="15.6" x14ac:dyDescent="0.3">
      <c r="A98" s="17"/>
      <c r="B98" s="3"/>
      <c r="C98" s="1"/>
      <c r="D98" s="18"/>
      <c r="E98" s="18"/>
    </row>
    <row r="99" spans="1:6" ht="24.6" x14ac:dyDescent="0.4">
      <c r="A99" s="142" t="s">
        <v>1305</v>
      </c>
      <c r="B99" s="147" t="s">
        <v>1306</v>
      </c>
      <c r="C99" s="147"/>
      <c r="D99" s="148"/>
      <c r="E99" s="148"/>
      <c r="F99" s="269" t="s">
        <v>37</v>
      </c>
    </row>
    <row r="100" spans="1:6" ht="17.399999999999999" x14ac:dyDescent="0.3">
      <c r="A100" s="13"/>
      <c r="B100" s="6" t="s">
        <v>1212</v>
      </c>
      <c r="C100" s="13"/>
      <c r="D100" s="31" t="s">
        <v>34</v>
      </c>
      <c r="E100" s="31" t="s">
        <v>75</v>
      </c>
    </row>
    <row r="101" spans="1:6" x14ac:dyDescent="0.3">
      <c r="A101" s="14">
        <v>1</v>
      </c>
      <c r="B101" s="14" t="s">
        <v>1307</v>
      </c>
      <c r="C101" s="15" t="s">
        <v>1308</v>
      </c>
      <c r="D101" s="16">
        <v>38500</v>
      </c>
      <c r="E101" s="196">
        <v>46200</v>
      </c>
    </row>
    <row r="102" spans="1:6" x14ac:dyDescent="0.3">
      <c r="A102" s="14">
        <v>2</v>
      </c>
      <c r="B102" s="14" t="s">
        <v>1309</v>
      </c>
      <c r="C102" s="15" t="s">
        <v>1310</v>
      </c>
      <c r="D102" s="16">
        <v>55180</v>
      </c>
      <c r="E102" s="196">
        <v>66216</v>
      </c>
    </row>
    <row r="103" spans="1:6" x14ac:dyDescent="0.3">
      <c r="A103" s="14">
        <v>3</v>
      </c>
      <c r="B103" s="14" t="s">
        <v>1311</v>
      </c>
      <c r="C103" s="15" t="s">
        <v>1312</v>
      </c>
      <c r="D103" s="16">
        <v>38500</v>
      </c>
      <c r="E103" s="196">
        <v>46200</v>
      </c>
    </row>
    <row r="104" spans="1:6" ht="17.399999999999999" x14ac:dyDescent="0.3">
      <c r="A104" s="13"/>
      <c r="B104" s="6" t="s">
        <v>131</v>
      </c>
      <c r="C104" s="13"/>
      <c r="D104" s="19"/>
      <c r="E104" s="19"/>
    </row>
    <row r="105" spans="1:6" x14ac:dyDescent="0.3">
      <c r="A105" s="14">
        <v>4</v>
      </c>
      <c r="B105" s="14" t="s">
        <v>1313</v>
      </c>
      <c r="C105" s="15" t="s">
        <v>1314</v>
      </c>
      <c r="D105" s="16">
        <v>38500</v>
      </c>
      <c r="E105" s="196">
        <v>46200</v>
      </c>
    </row>
    <row r="106" spans="1:6" x14ac:dyDescent="0.3">
      <c r="A106" s="14">
        <v>5</v>
      </c>
      <c r="B106" s="14" t="s">
        <v>1315</v>
      </c>
      <c r="C106" s="15" t="s">
        <v>1316</v>
      </c>
      <c r="D106" s="16">
        <v>55180</v>
      </c>
      <c r="E106" s="196">
        <v>66216</v>
      </c>
    </row>
    <row r="107" spans="1:6" x14ac:dyDescent="0.3">
      <c r="A107" s="104">
        <v>6</v>
      </c>
      <c r="B107" s="14" t="s">
        <v>1317</v>
      </c>
      <c r="C107" s="15" t="s">
        <v>1318</v>
      </c>
      <c r="D107" s="16">
        <v>55180</v>
      </c>
      <c r="E107" s="196">
        <v>66216</v>
      </c>
    </row>
    <row r="108" spans="1:6" ht="17.399999999999999" x14ac:dyDescent="0.3">
      <c r="A108" s="13"/>
      <c r="B108" s="6" t="s">
        <v>292</v>
      </c>
      <c r="C108" s="13"/>
      <c r="D108" s="149"/>
      <c r="E108" s="149"/>
    </row>
    <row r="109" spans="1:6" x14ac:dyDescent="0.3">
      <c r="A109" s="14">
        <v>7</v>
      </c>
      <c r="B109" s="14" t="s">
        <v>1319</v>
      </c>
      <c r="C109" s="15" t="s">
        <v>1320</v>
      </c>
      <c r="D109" s="16">
        <v>38500</v>
      </c>
      <c r="E109" s="196">
        <v>46200</v>
      </c>
    </row>
    <row r="110" spans="1:6" x14ac:dyDescent="0.3">
      <c r="A110" s="14">
        <v>8</v>
      </c>
      <c r="B110" s="14" t="s">
        <v>1321</v>
      </c>
      <c r="C110" s="15" t="s">
        <v>1322</v>
      </c>
      <c r="D110" s="16">
        <v>55180</v>
      </c>
      <c r="E110" s="196">
        <v>66216</v>
      </c>
    </row>
    <row r="111" spans="1:6" x14ac:dyDescent="0.3">
      <c r="A111" s="14">
        <v>9</v>
      </c>
      <c r="B111" s="14" t="s">
        <v>1323</v>
      </c>
      <c r="C111" s="14" t="s">
        <v>1324</v>
      </c>
      <c r="D111" s="16">
        <v>55180</v>
      </c>
      <c r="E111" s="196">
        <v>66216</v>
      </c>
    </row>
    <row r="112" spans="1:6" x14ac:dyDescent="0.3">
      <c r="A112" s="17"/>
      <c r="B112" s="17"/>
      <c r="C112" s="17"/>
      <c r="D112" s="150"/>
      <c r="E112" s="18"/>
    </row>
    <row r="113" spans="1:6" x14ac:dyDescent="0.3">
      <c r="A113" s="17"/>
      <c r="B113" s="17"/>
      <c r="C113" s="17"/>
      <c r="D113" s="150"/>
      <c r="E113" s="18"/>
    </row>
    <row r="114" spans="1:6" x14ac:dyDescent="0.3">
      <c r="A114" s="4"/>
      <c r="B114" s="4"/>
      <c r="C114" s="4"/>
      <c r="D114" s="4"/>
      <c r="E114" s="4"/>
    </row>
    <row r="115" spans="1:6" ht="24.6" x14ac:dyDescent="0.4">
      <c r="A115" s="142" t="s">
        <v>1325</v>
      </c>
      <c r="B115" s="147" t="s">
        <v>1326</v>
      </c>
      <c r="C115" s="151"/>
      <c r="D115" s="152"/>
      <c r="E115" s="152"/>
      <c r="F115" s="269" t="s">
        <v>37</v>
      </c>
    </row>
    <row r="116" spans="1:6" x14ac:dyDescent="0.3">
      <c r="A116" s="4"/>
      <c r="B116" s="4"/>
      <c r="C116" s="4"/>
      <c r="D116" s="23" t="s">
        <v>34</v>
      </c>
      <c r="E116" s="23" t="s">
        <v>55</v>
      </c>
    </row>
    <row r="117" spans="1:6" x14ac:dyDescent="0.3">
      <c r="A117" s="25">
        <v>1</v>
      </c>
      <c r="B117" s="26" t="s">
        <v>1327</v>
      </c>
      <c r="C117" s="212" t="s">
        <v>1328</v>
      </c>
      <c r="D117" s="16">
        <v>44180</v>
      </c>
      <c r="E117" s="196">
        <v>53016</v>
      </c>
    </row>
    <row r="118" spans="1:6" x14ac:dyDescent="0.3">
      <c r="A118" s="21"/>
      <c r="B118" s="20"/>
      <c r="C118" s="213" t="s">
        <v>1329</v>
      </c>
      <c r="D118" s="16"/>
      <c r="E118" s="153"/>
    </row>
    <row r="119" spans="1:6" x14ac:dyDescent="0.3">
      <c r="A119" s="38">
        <v>2</v>
      </c>
      <c r="B119" s="20" t="s">
        <v>1330</v>
      </c>
      <c r="C119" s="214" t="s">
        <v>1331</v>
      </c>
      <c r="D119" s="16">
        <v>44180</v>
      </c>
      <c r="E119" s="196">
        <v>53016</v>
      </c>
    </row>
    <row r="120" spans="1:6" x14ac:dyDescent="0.3">
      <c r="A120" s="20">
        <v>4</v>
      </c>
      <c r="B120" s="154" t="s">
        <v>1332</v>
      </c>
      <c r="C120" s="215" t="s">
        <v>1333</v>
      </c>
      <c r="D120" s="16">
        <v>36060</v>
      </c>
      <c r="E120" s="196">
        <v>43272</v>
      </c>
    </row>
    <row r="121" spans="1:6" x14ac:dyDescent="0.3">
      <c r="A121" s="20">
        <v>5</v>
      </c>
      <c r="B121" s="32" t="s">
        <v>1334</v>
      </c>
      <c r="C121" s="216" t="s">
        <v>1335</v>
      </c>
      <c r="D121" s="16">
        <v>40840</v>
      </c>
      <c r="E121" s="196">
        <v>49008</v>
      </c>
    </row>
    <row r="122" spans="1:6" x14ac:dyDescent="0.3">
      <c r="A122" s="20">
        <v>6</v>
      </c>
      <c r="B122" s="154" t="s">
        <v>1336</v>
      </c>
      <c r="C122" s="215" t="s">
        <v>1337</v>
      </c>
      <c r="D122" s="16">
        <v>38500</v>
      </c>
      <c r="E122" s="196">
        <v>46200</v>
      </c>
    </row>
    <row r="123" spans="1:6" x14ac:dyDescent="0.3">
      <c r="A123" s="38">
        <v>7</v>
      </c>
      <c r="B123" s="32" t="s">
        <v>1338</v>
      </c>
      <c r="C123" s="216" t="s">
        <v>1339</v>
      </c>
      <c r="D123" s="16">
        <v>43300</v>
      </c>
      <c r="E123" s="196">
        <v>51960</v>
      </c>
    </row>
    <row r="124" spans="1:6" x14ac:dyDescent="0.3">
      <c r="A124" s="155">
        <v>8</v>
      </c>
      <c r="B124" s="156" t="s">
        <v>1340</v>
      </c>
      <c r="C124" s="216" t="s">
        <v>1341</v>
      </c>
      <c r="D124" s="16">
        <v>70200</v>
      </c>
      <c r="E124" s="196">
        <v>84240</v>
      </c>
    </row>
    <row r="125" spans="1:6" x14ac:dyDescent="0.3">
      <c r="A125" s="14">
        <v>9</v>
      </c>
      <c r="B125" s="32" t="s">
        <v>1342</v>
      </c>
      <c r="C125" s="217" t="s">
        <v>1343</v>
      </c>
      <c r="D125" s="16">
        <v>83140</v>
      </c>
      <c r="E125" s="196">
        <v>99768</v>
      </c>
    </row>
    <row r="128" spans="1:6" ht="24.6" x14ac:dyDescent="0.4">
      <c r="A128" s="142" t="s">
        <v>1344</v>
      </c>
      <c r="B128" s="147" t="s">
        <v>1345</v>
      </c>
      <c r="F128" s="269" t="s">
        <v>37</v>
      </c>
    </row>
    <row r="129" spans="1:5" x14ac:dyDescent="0.3">
      <c r="A129" s="4"/>
      <c r="B129" s="4"/>
    </row>
    <row r="130" spans="1:5" ht="17.399999999999999" x14ac:dyDescent="0.35">
      <c r="A130" s="4"/>
      <c r="B130" s="158" t="s">
        <v>1346</v>
      </c>
    </row>
    <row r="131" spans="1:5" ht="17.399999999999999" x14ac:dyDescent="0.35">
      <c r="A131" s="4"/>
      <c r="B131" s="158" t="s">
        <v>1347</v>
      </c>
    </row>
    <row r="132" spans="1:5" x14ac:dyDescent="0.3">
      <c r="A132" s="4"/>
      <c r="B132" s="159" t="s">
        <v>1348</v>
      </c>
      <c r="C132" s="17"/>
      <c r="D132" s="150"/>
      <c r="E132" s="18"/>
    </row>
    <row r="133" spans="1:5" x14ac:dyDescent="0.3">
      <c r="A133" s="4"/>
      <c r="B133" s="159" t="s">
        <v>1349</v>
      </c>
      <c r="C133" s="17"/>
      <c r="D133" s="150"/>
      <c r="E133" s="18"/>
    </row>
    <row r="134" spans="1:5" x14ac:dyDescent="0.3">
      <c r="A134" s="17"/>
      <c r="B134" s="157"/>
      <c r="C134" s="17"/>
      <c r="D134" s="150"/>
      <c r="E134" s="18"/>
    </row>
    <row r="135" spans="1:5" x14ac:dyDescent="0.3">
      <c r="A135" s="17"/>
      <c r="B135" s="157"/>
      <c r="C135" s="17"/>
      <c r="D135" s="150"/>
      <c r="E135" s="18"/>
    </row>
    <row r="136" spans="1:5" x14ac:dyDescent="0.3">
      <c r="A136" s="17"/>
      <c r="B136" s="157"/>
      <c r="C136" s="17"/>
      <c r="D136" s="150"/>
      <c r="E136" s="18"/>
    </row>
    <row r="137" spans="1:5" x14ac:dyDescent="0.3">
      <c r="A137" s="17"/>
      <c r="B137" s="157"/>
      <c r="C137" s="17"/>
      <c r="D137" s="150"/>
      <c r="E137" s="18"/>
    </row>
    <row r="138" spans="1:5" x14ac:dyDescent="0.3">
      <c r="A138" s="17"/>
      <c r="B138" s="157"/>
      <c r="C138" s="17"/>
      <c r="D138" s="150"/>
      <c r="E138" s="18"/>
    </row>
    <row r="139" spans="1:5" x14ac:dyDescent="0.3">
      <c r="A139" s="17"/>
      <c r="B139" s="157"/>
      <c r="C139" s="17"/>
      <c r="D139" s="150"/>
      <c r="E139" s="18"/>
    </row>
    <row r="140" spans="1:5" x14ac:dyDescent="0.3">
      <c r="A140" s="4"/>
      <c r="B140" s="4"/>
      <c r="C140" s="4"/>
      <c r="D140" s="43"/>
      <c r="E140" s="43"/>
    </row>
    <row r="141" spans="1:5" x14ac:dyDescent="0.3">
      <c r="A141" s="4"/>
      <c r="B141" s="4"/>
      <c r="C141" s="4"/>
      <c r="D141" s="43"/>
      <c r="E141" s="43"/>
    </row>
    <row r="142" spans="1:5" x14ac:dyDescent="0.3">
      <c r="C142" s="185"/>
      <c r="D142" s="232"/>
      <c r="E142" s="232"/>
    </row>
    <row r="143" spans="1:5" x14ac:dyDescent="0.3">
      <c r="C143" s="4"/>
      <c r="D143" s="43"/>
      <c r="E143" s="43"/>
    </row>
    <row r="144" spans="1:5" x14ac:dyDescent="0.3">
      <c r="C144" s="4"/>
      <c r="D144" s="43"/>
      <c r="E144" s="43"/>
    </row>
    <row r="145" spans="3:5" x14ac:dyDescent="0.3">
      <c r="C145" s="4"/>
      <c r="D145" s="43"/>
      <c r="E145" s="43"/>
    </row>
    <row r="146" spans="3:5" x14ac:dyDescent="0.3">
      <c r="C146" s="159"/>
      <c r="D146" s="160"/>
      <c r="E146" s="43"/>
    </row>
    <row r="147" spans="3:5" x14ac:dyDescent="0.3">
      <c r="C147" s="159"/>
      <c r="D147" s="160"/>
      <c r="E147" s="43"/>
    </row>
  </sheetData>
  <mergeCells count="6">
    <mergeCell ref="J23:T23"/>
    <mergeCell ref="H5:V5"/>
    <mergeCell ref="I11:U11"/>
    <mergeCell ref="H17:V17"/>
    <mergeCell ref="K18:S18"/>
    <mergeCell ref="J22:S22"/>
  </mergeCells>
  <hyperlinks>
    <hyperlink ref="H5" location="Конверторы!A1:A3" display="3.1. Конвертеры-выпрямители с универсальным входом 220В АС, 220В DC, с охлаждением внутренним вентилятором."/>
    <hyperlink ref="I11" location="Конверторы!A41:A42" display="3.2.  Конвертеры с универсальным входом 110В АС, 110В DC, с возможностью параллельной  работы"/>
    <hyperlink ref="K18" location="Конверторы!A99" display="3.4. Конвертеры с входным напряжением 24, 48, 60В DC в корпусе 19&quot; 1U"/>
    <hyperlink ref="O6" location="'3. Конверторы'!A7:A12" display="'3. Конверторы'!A7:A12"/>
    <hyperlink ref="O7" location="'3. Конверторы'!A13:A18" display="'3. Конверторы'!A13:A18"/>
    <hyperlink ref="O8" location="'3. Конверторы'!A19:A24" display="'3. Конверторы'!A19:A24"/>
    <hyperlink ref="O9" location="'3. Конверторы'!A25:A29" display="'3. Конверторы'!A25:A29"/>
    <hyperlink ref="O10" location="'3. Конверторы'!A30:A38" display="'3. Конверторы'!A30:A38"/>
    <hyperlink ref="O12" location="'3. Конверторы'!A43:A46" display="'3. Конверторы'!A43:A46"/>
    <hyperlink ref="O13" location="'3. Конверторы'!A47:A50" display="'3. Конверторы'!A47:A50"/>
    <hyperlink ref="O14" location="'3. Конверторы'!A51:A54" display="'3. Конверторы'!A51:A54"/>
    <hyperlink ref="O15" location="'3. Конверторы'!A55:A58" display="'3. Конверторы'!A55:A58"/>
    <hyperlink ref="O16" location="'3. Конверторы'!A59:A62" display="'3. Конверторы'!A59:A62"/>
    <hyperlink ref="O19" location="'3. Конверторы'!A100:A103" display="'3. Конверторы'!A100:A103"/>
    <hyperlink ref="O20" location="'3. Конверторы'!A104:A107" display="'3. Конверторы'!A104:A107"/>
    <hyperlink ref="O21" location="'3. Конверторы'!A108:A111" display="'3. Конверторы'!A108:A111"/>
    <hyperlink ref="J22" location="Конверторы!A115:A125" display="3.5. Модульные конвертеры с входным напряжением  220 В DC в корпусе 19&quot;   "/>
    <hyperlink ref="J23" location="Конверторы!A128:A133" display="3.6. Модульные конвертеры с входным напряжением  24, 48, 60, 110, 500В DC в корпусе 19&quot;    "/>
    <hyperlink ref="F4" location="'3. Конверторы'!I1:I25" display="⇧"/>
    <hyperlink ref="H17" location="Конверторы!A66:A96" display="3.3. Конвертеры с естественным охлаждением с универсальным входом 220В АС,  220В DC, с возможностью параллельной  работы."/>
    <hyperlink ref="O2" location="ОГЛАВЛЕНИЕ!A1" display="ОГЛАВЛЕНИЕ"/>
    <hyperlink ref="H5:V5" location="'3. Конверторы'!A4:A6" display="3.1. Конвертеры-выпрямители с универсальным входом 220В АС, 220В DC, с охлаждением внутренним вентилятором"/>
    <hyperlink ref="I11:U11" location="'3. Конверторы'!A41:A42" display="3.2.  Конвертеры с универсальным входом 110В АС, 110В DC, с возможностью параллельной  работы"/>
    <hyperlink ref="H17:V17" location="'3. Конверторы'!A66:A96" display="3.3. Конвертеры с естественным охлаждением с универсальным входом 220В АС,  220В DC, с возможностью параллельной  работы."/>
    <hyperlink ref="K18:S18" location="'3. Конверторы'!A99" display="3.4. Конвертеры с входным напряжением 24, 48, 60В DC в корпусе 19&quot; 1U"/>
    <hyperlink ref="J22:S22" location="'3. Конверторы'!A115:A125" display="3.5. Модульные конвертеры с входным напряжением  220 В DC в корпусе 19&quot;   "/>
    <hyperlink ref="J23:T23" location="'3. Конверторы'!A128:A133" display="3.6. Модульные конвертеры с входным напряжением  24, 48, 60, 110, 500В DC в корпусе 19&quot;    "/>
    <hyperlink ref="F13" location="'3. Конверторы'!I1:I25" display="⇧"/>
    <hyperlink ref="F19" location="'3. Конверторы'!I1:I25" display="⇧"/>
    <hyperlink ref="F25" location="'3. Конверторы'!I1:I25" display="⇧"/>
    <hyperlink ref="F30" location="'3. Конверторы'!I1:I25" display="⇧"/>
    <hyperlink ref="F43" location="'3. Конверторы'!I1:I25" display="⇧"/>
    <hyperlink ref="F47" location="'3. Конверторы'!I1:I25" display="⇧"/>
    <hyperlink ref="F51" location="'3. Конверторы'!I1:I25" display="⇧"/>
    <hyperlink ref="F55" location="'3. Конверторы'!I1:I25" display="⇧"/>
    <hyperlink ref="F59" location="'3. Конверторы'!I1:I25" display="⇧"/>
    <hyperlink ref="F66" location="'3. Конверторы'!I1:I25" display="⇧"/>
    <hyperlink ref="F99" location="'3. Конверторы'!I1:I25" display="⇧"/>
    <hyperlink ref="F115" location="'3. Конверторы'!I1:I25" display="⇧"/>
    <hyperlink ref="F128" location="'3. Конверторы'!I1:I25" display="⇧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1"/>
  <sheetViews>
    <sheetView showGridLines="0" showRowColHeaders="0" zoomScale="85" zoomScaleNormal="85" workbookViewId="0">
      <selection activeCell="L19" sqref="L19"/>
    </sheetView>
  </sheetViews>
  <sheetFormatPr defaultRowHeight="14.4" x14ac:dyDescent="0.3"/>
  <cols>
    <col min="1" max="1" width="4.88671875" customWidth="1"/>
    <col min="2" max="2" width="37.88671875" customWidth="1"/>
    <col min="3" max="3" width="96.109375" bestFit="1" customWidth="1"/>
    <col min="12" max="12" width="23.5546875" customWidth="1"/>
  </cols>
  <sheetData>
    <row r="1" spans="1:19" ht="24.6" x14ac:dyDescent="0.4">
      <c r="A1" s="138" t="s">
        <v>11</v>
      </c>
      <c r="B1" s="161" t="s">
        <v>1350</v>
      </c>
      <c r="C1" s="151"/>
      <c r="D1" s="152"/>
      <c r="E1" s="152"/>
      <c r="J1" s="224"/>
      <c r="K1" s="224"/>
      <c r="L1" s="294" t="s">
        <v>31</v>
      </c>
      <c r="M1" s="225"/>
      <c r="N1" s="224"/>
    </row>
    <row r="2" spans="1:19" ht="17.399999999999999" x14ac:dyDescent="0.3">
      <c r="A2" s="1"/>
      <c r="B2" s="162"/>
      <c r="C2" s="1"/>
      <c r="D2" s="23" t="s">
        <v>34</v>
      </c>
      <c r="E2" s="23" t="s">
        <v>35</v>
      </c>
      <c r="J2" s="224"/>
      <c r="K2" s="224"/>
      <c r="L2" s="225"/>
      <c r="M2" s="225"/>
      <c r="N2" s="224"/>
    </row>
    <row r="3" spans="1:19" ht="24.6" x14ac:dyDescent="0.4">
      <c r="A3" s="163"/>
      <c r="B3" s="164" t="s">
        <v>1351</v>
      </c>
      <c r="C3" s="164"/>
      <c r="D3" s="148"/>
      <c r="E3" s="148"/>
      <c r="F3" s="269" t="s">
        <v>37</v>
      </c>
      <c r="J3" s="228"/>
      <c r="K3" s="228"/>
      <c r="L3" s="223" t="s">
        <v>1352</v>
      </c>
      <c r="M3" s="229"/>
      <c r="N3" s="228"/>
    </row>
    <row r="4" spans="1:19" ht="18" x14ac:dyDescent="0.35">
      <c r="A4" s="14">
        <v>1</v>
      </c>
      <c r="B4" s="14" t="s">
        <v>1353</v>
      </c>
      <c r="C4" s="15" t="s">
        <v>1354</v>
      </c>
      <c r="D4" s="16">
        <v>85710</v>
      </c>
      <c r="E4" s="196">
        <v>102852</v>
      </c>
      <c r="H4" s="228"/>
      <c r="I4" s="228"/>
      <c r="J4" s="311" t="s">
        <v>1355</v>
      </c>
      <c r="K4" s="311"/>
      <c r="L4" s="311"/>
      <c r="M4" s="311"/>
      <c r="N4" s="311"/>
      <c r="O4" s="228"/>
      <c r="P4" s="228"/>
    </row>
    <row r="5" spans="1:19" ht="18" x14ac:dyDescent="0.35">
      <c r="A5" s="14">
        <v>2</v>
      </c>
      <c r="B5" s="14" t="s">
        <v>1356</v>
      </c>
      <c r="C5" s="15" t="s">
        <v>1357</v>
      </c>
      <c r="D5" s="16">
        <v>98210</v>
      </c>
      <c r="E5" s="196">
        <v>117852</v>
      </c>
      <c r="H5" s="311" t="s">
        <v>1358</v>
      </c>
      <c r="I5" s="311"/>
      <c r="J5" s="311"/>
      <c r="K5" s="311"/>
      <c r="L5" s="311"/>
      <c r="M5" s="311"/>
      <c r="N5" s="311"/>
      <c r="O5" s="311"/>
      <c r="P5" s="311"/>
    </row>
    <row r="6" spans="1:19" ht="18" x14ac:dyDescent="0.35">
      <c r="A6" s="14">
        <v>3</v>
      </c>
      <c r="B6" s="14" t="s">
        <v>1359</v>
      </c>
      <c r="C6" s="15" t="s">
        <v>1360</v>
      </c>
      <c r="D6" s="16">
        <v>70450</v>
      </c>
      <c r="E6" s="196">
        <v>84540</v>
      </c>
      <c r="H6" s="312" t="s">
        <v>1361</v>
      </c>
      <c r="I6" s="312"/>
      <c r="J6" s="312"/>
      <c r="K6" s="312"/>
      <c r="L6" s="312"/>
      <c r="M6" s="312"/>
      <c r="N6" s="312"/>
      <c r="O6" s="312"/>
      <c r="P6" s="312"/>
    </row>
    <row r="7" spans="1:19" ht="18" x14ac:dyDescent="0.35">
      <c r="A7" s="14">
        <v>4</v>
      </c>
      <c r="B7" s="14" t="s">
        <v>1362</v>
      </c>
      <c r="C7" s="15" t="s">
        <v>1363</v>
      </c>
      <c r="D7" s="16">
        <v>73420</v>
      </c>
      <c r="E7" s="196">
        <v>88104</v>
      </c>
      <c r="H7" s="311" t="s">
        <v>1364</v>
      </c>
      <c r="I7" s="311"/>
      <c r="J7" s="311"/>
      <c r="K7" s="311"/>
      <c r="L7" s="311"/>
      <c r="M7" s="311"/>
      <c r="N7" s="311"/>
      <c r="O7" s="311"/>
      <c r="P7" s="311"/>
    </row>
    <row r="8" spans="1:19" ht="18" x14ac:dyDescent="0.35">
      <c r="A8" s="14">
        <v>5</v>
      </c>
      <c r="B8" s="14" t="s">
        <v>1365</v>
      </c>
      <c r="C8" s="15" t="s">
        <v>1366</v>
      </c>
      <c r="D8" s="16">
        <v>88740</v>
      </c>
      <c r="E8" s="196">
        <v>106488</v>
      </c>
      <c r="H8" s="311" t="s">
        <v>1367</v>
      </c>
      <c r="I8" s="311"/>
      <c r="J8" s="311"/>
      <c r="K8" s="311"/>
      <c r="L8" s="311"/>
      <c r="M8" s="311"/>
      <c r="N8" s="311"/>
      <c r="O8" s="311"/>
      <c r="P8" s="311"/>
    </row>
    <row r="9" spans="1:19" ht="18" x14ac:dyDescent="0.35">
      <c r="A9" s="14">
        <v>6</v>
      </c>
      <c r="B9" s="14" t="s">
        <v>1368</v>
      </c>
      <c r="C9" s="15" t="s">
        <v>1369</v>
      </c>
      <c r="D9" s="16">
        <v>93830</v>
      </c>
      <c r="E9" s="196">
        <v>112596</v>
      </c>
      <c r="H9" s="228"/>
      <c r="I9" s="311" t="s">
        <v>1370</v>
      </c>
      <c r="J9" s="311"/>
      <c r="K9" s="311"/>
      <c r="L9" s="311"/>
      <c r="M9" s="311"/>
      <c r="N9" s="311"/>
      <c r="O9" s="311"/>
      <c r="P9" s="228"/>
    </row>
    <row r="10" spans="1:19" ht="18" x14ac:dyDescent="0.35">
      <c r="A10" s="14">
        <v>7</v>
      </c>
      <c r="B10" s="14" t="s">
        <v>1371</v>
      </c>
      <c r="C10" s="15" t="s">
        <v>1372</v>
      </c>
      <c r="D10" s="16">
        <v>114190</v>
      </c>
      <c r="E10" s="196">
        <v>137028</v>
      </c>
      <c r="I10" s="311" t="s">
        <v>1373</v>
      </c>
      <c r="J10" s="311"/>
      <c r="K10" s="311"/>
      <c r="L10" s="311"/>
      <c r="M10" s="311"/>
      <c r="N10" s="311"/>
      <c r="O10" s="311"/>
    </row>
    <row r="11" spans="1:19" ht="18" x14ac:dyDescent="0.35">
      <c r="A11" s="14">
        <v>8</v>
      </c>
      <c r="B11" s="14" t="s">
        <v>1374</v>
      </c>
      <c r="C11" s="15" t="s">
        <v>1375</v>
      </c>
      <c r="D11" s="16">
        <v>88220</v>
      </c>
      <c r="E11" s="196">
        <v>105864</v>
      </c>
      <c r="K11" s="228"/>
      <c r="L11" s="228"/>
      <c r="M11" s="228"/>
      <c r="N11" s="228"/>
      <c r="O11" s="229"/>
      <c r="P11" s="229"/>
      <c r="Q11" s="228"/>
      <c r="R11" s="228"/>
      <c r="S11" s="228"/>
    </row>
    <row r="12" spans="1:19" ht="18" x14ac:dyDescent="0.35">
      <c r="A12" s="14">
        <v>9</v>
      </c>
      <c r="B12" s="14" t="s">
        <v>1376</v>
      </c>
      <c r="C12" s="15" t="s">
        <v>1377</v>
      </c>
      <c r="D12" s="16">
        <v>90140</v>
      </c>
      <c r="E12" s="196">
        <v>108168</v>
      </c>
      <c r="K12" s="228"/>
      <c r="L12" s="228"/>
      <c r="M12" s="228"/>
      <c r="N12" s="228"/>
      <c r="O12" s="293"/>
      <c r="P12" s="229"/>
      <c r="Q12" s="228"/>
      <c r="R12" s="228"/>
      <c r="S12" s="228"/>
    </row>
    <row r="13" spans="1:19" ht="15.6" x14ac:dyDescent="0.3">
      <c r="A13" s="14">
        <v>10</v>
      </c>
      <c r="B13" s="14" t="s">
        <v>1378</v>
      </c>
      <c r="C13" s="15" t="s">
        <v>1379</v>
      </c>
      <c r="D13" s="16">
        <v>93830</v>
      </c>
      <c r="E13" s="196">
        <v>112596</v>
      </c>
      <c r="M13" s="224"/>
      <c r="N13" s="224"/>
      <c r="O13" s="292"/>
      <c r="P13" s="225"/>
      <c r="Q13" s="224"/>
    </row>
    <row r="14" spans="1:19" ht="15.6" x14ac:dyDescent="0.3">
      <c r="A14" s="14">
        <v>11</v>
      </c>
      <c r="B14" s="14" t="s">
        <v>1380</v>
      </c>
      <c r="C14" s="15" t="s">
        <v>1381</v>
      </c>
      <c r="D14" s="16">
        <v>114190</v>
      </c>
      <c r="E14" s="196">
        <v>137028</v>
      </c>
      <c r="M14" s="224"/>
      <c r="N14" s="224"/>
      <c r="O14" s="292"/>
      <c r="P14" s="225"/>
      <c r="Q14" s="224"/>
    </row>
    <row r="15" spans="1:19" ht="15.6" x14ac:dyDescent="0.3">
      <c r="A15" s="17"/>
      <c r="B15" s="17"/>
      <c r="C15" s="17"/>
      <c r="D15" s="18"/>
      <c r="E15" s="18"/>
      <c r="M15" s="224"/>
      <c r="N15" s="224"/>
      <c r="O15" s="226"/>
      <c r="P15" s="225"/>
      <c r="Q15" s="224"/>
    </row>
    <row r="16" spans="1:19" ht="24.6" x14ac:dyDescent="0.4">
      <c r="A16" s="139" t="s">
        <v>1382</v>
      </c>
      <c r="B16" s="139"/>
      <c r="C16" s="139"/>
      <c r="D16" s="165"/>
      <c r="E16" s="165"/>
      <c r="F16" s="269" t="s">
        <v>37</v>
      </c>
    </row>
    <row r="17" spans="1:16" x14ac:dyDescent="0.3">
      <c r="A17" s="139" t="s">
        <v>1383</v>
      </c>
      <c r="B17" s="139"/>
      <c r="C17" s="139"/>
      <c r="D17" s="165"/>
      <c r="E17" s="165"/>
    </row>
    <row r="18" spans="1:16" x14ac:dyDescent="0.3">
      <c r="A18" s="14">
        <v>20</v>
      </c>
      <c r="B18" s="14" t="s">
        <v>1384</v>
      </c>
      <c r="C18" s="15" t="s">
        <v>1385</v>
      </c>
      <c r="D18" s="16">
        <v>96390</v>
      </c>
      <c r="E18" s="196">
        <v>115668</v>
      </c>
    </row>
    <row r="19" spans="1:16" x14ac:dyDescent="0.3">
      <c r="A19" s="14">
        <v>21</v>
      </c>
      <c r="B19" s="14" t="s">
        <v>1386</v>
      </c>
      <c r="C19" s="15" t="s">
        <v>1387</v>
      </c>
      <c r="D19" s="16">
        <v>88740</v>
      </c>
      <c r="E19" s="196">
        <v>106488</v>
      </c>
    </row>
    <row r="20" spans="1:16" x14ac:dyDescent="0.3">
      <c r="A20" s="14">
        <v>22</v>
      </c>
      <c r="B20" s="14" t="s">
        <v>1388</v>
      </c>
      <c r="C20" s="15" t="s">
        <v>1389</v>
      </c>
      <c r="D20" s="16">
        <v>106670</v>
      </c>
      <c r="E20" s="196">
        <v>128004</v>
      </c>
    </row>
    <row r="21" spans="1:16" x14ac:dyDescent="0.3">
      <c r="A21" s="14">
        <v>23</v>
      </c>
      <c r="B21" s="14" t="s">
        <v>1390</v>
      </c>
      <c r="C21" s="15" t="s">
        <v>1391</v>
      </c>
      <c r="D21" s="16">
        <v>106670</v>
      </c>
      <c r="E21" s="196">
        <v>128004</v>
      </c>
    </row>
    <row r="22" spans="1:16" x14ac:dyDescent="0.3">
      <c r="A22" s="14">
        <v>24</v>
      </c>
      <c r="B22" s="14" t="s">
        <v>1392</v>
      </c>
      <c r="C22" s="15" t="s">
        <v>1393</v>
      </c>
      <c r="D22" s="16">
        <v>106670</v>
      </c>
      <c r="E22" s="196">
        <v>128004</v>
      </c>
    </row>
    <row r="23" spans="1:16" x14ac:dyDescent="0.3">
      <c r="A23" s="14">
        <v>25</v>
      </c>
      <c r="B23" s="14" t="s">
        <v>1394</v>
      </c>
      <c r="C23" s="15" t="s">
        <v>1395</v>
      </c>
      <c r="D23" s="16">
        <v>29930</v>
      </c>
      <c r="E23" s="196">
        <v>35916</v>
      </c>
    </row>
    <row r="24" spans="1:16" x14ac:dyDescent="0.3">
      <c r="A24" s="14">
        <v>26</v>
      </c>
      <c r="B24" s="14" t="s">
        <v>1396</v>
      </c>
      <c r="C24" s="15" t="s">
        <v>1397</v>
      </c>
      <c r="D24" s="16">
        <v>31430</v>
      </c>
      <c r="E24" s="196">
        <v>37716</v>
      </c>
    </row>
    <row r="25" spans="1:16" ht="18" x14ac:dyDescent="0.35">
      <c r="A25" s="14">
        <v>27</v>
      </c>
      <c r="B25" s="14" t="s">
        <v>1398</v>
      </c>
      <c r="C25" s="15" t="s">
        <v>1399</v>
      </c>
      <c r="D25" s="16">
        <v>31430</v>
      </c>
      <c r="E25" s="196">
        <v>37716</v>
      </c>
      <c r="M25" s="228"/>
      <c r="N25" s="228"/>
      <c r="O25" s="231"/>
      <c r="P25" s="224"/>
    </row>
    <row r="26" spans="1:16" ht="16.8" x14ac:dyDescent="0.3">
      <c r="A26" s="17"/>
      <c r="B26" s="17"/>
      <c r="C26" s="17"/>
      <c r="D26" s="150"/>
      <c r="E26" s="18"/>
      <c r="M26" s="224"/>
      <c r="N26" s="224"/>
      <c r="O26" s="231"/>
      <c r="P26" s="224"/>
    </row>
    <row r="27" spans="1:16" ht="24.6" x14ac:dyDescent="0.4">
      <c r="A27" s="139" t="s">
        <v>1400</v>
      </c>
      <c r="B27" s="139"/>
      <c r="C27" s="139"/>
      <c r="D27" s="165"/>
      <c r="E27" s="165"/>
      <c r="F27" s="269" t="s">
        <v>37</v>
      </c>
    </row>
    <row r="28" spans="1:16" x14ac:dyDescent="0.3">
      <c r="A28" s="139" t="s">
        <v>1401</v>
      </c>
      <c r="B28" s="139"/>
      <c r="C28" s="139"/>
      <c r="D28" s="165"/>
      <c r="E28" s="165"/>
    </row>
    <row r="29" spans="1:16" x14ac:dyDescent="0.3">
      <c r="A29" s="14">
        <v>28</v>
      </c>
      <c r="B29" s="14" t="s">
        <v>1402</v>
      </c>
      <c r="C29" s="14" t="s">
        <v>1403</v>
      </c>
      <c r="D29" s="16">
        <v>133110</v>
      </c>
      <c r="E29" s="196">
        <v>159732</v>
      </c>
    </row>
    <row r="30" spans="1:16" x14ac:dyDescent="0.3">
      <c r="A30" s="14">
        <v>29</v>
      </c>
      <c r="B30" s="14" t="s">
        <v>1404</v>
      </c>
      <c r="C30" s="14" t="s">
        <v>1405</v>
      </c>
      <c r="D30" s="16">
        <v>160010</v>
      </c>
      <c r="E30" s="196">
        <v>192012</v>
      </c>
    </row>
    <row r="31" spans="1:16" x14ac:dyDescent="0.3">
      <c r="A31" s="14">
        <v>30</v>
      </c>
      <c r="B31" s="14" t="s">
        <v>1406</v>
      </c>
      <c r="C31" s="14" t="s">
        <v>1407</v>
      </c>
      <c r="D31" s="16">
        <v>160010</v>
      </c>
      <c r="E31" s="196">
        <v>192012</v>
      </c>
    </row>
    <row r="32" spans="1:16" x14ac:dyDescent="0.3">
      <c r="A32" s="14">
        <v>31</v>
      </c>
      <c r="B32" s="14" t="s">
        <v>1408</v>
      </c>
      <c r="C32" s="14" t="s">
        <v>1409</v>
      </c>
      <c r="D32" s="16">
        <v>160010</v>
      </c>
      <c r="E32" s="196">
        <v>192012</v>
      </c>
    </row>
    <row r="33" spans="1:6" x14ac:dyDescent="0.3">
      <c r="A33" s="14">
        <v>32</v>
      </c>
      <c r="B33" s="14" t="s">
        <v>1410</v>
      </c>
      <c r="C33" s="14" t="s">
        <v>1411</v>
      </c>
      <c r="D33" s="16">
        <v>38900</v>
      </c>
      <c r="E33" s="196">
        <v>46680</v>
      </c>
    </row>
    <row r="34" spans="1:6" x14ac:dyDescent="0.3">
      <c r="A34" s="14">
        <v>33</v>
      </c>
      <c r="B34" s="14" t="s">
        <v>1412</v>
      </c>
      <c r="C34" s="14" t="s">
        <v>1413</v>
      </c>
      <c r="D34" s="16">
        <v>40850</v>
      </c>
      <c r="E34" s="196">
        <v>49020</v>
      </c>
    </row>
    <row r="35" spans="1:6" x14ac:dyDescent="0.3">
      <c r="A35" s="14">
        <v>34</v>
      </c>
      <c r="B35" s="14" t="s">
        <v>1414</v>
      </c>
      <c r="C35" s="14" t="s">
        <v>1415</v>
      </c>
      <c r="D35" s="16">
        <v>40850</v>
      </c>
      <c r="E35" s="196">
        <v>49020</v>
      </c>
    </row>
    <row r="36" spans="1:6" x14ac:dyDescent="0.3">
      <c r="A36" s="17"/>
      <c r="B36" s="166"/>
      <c r="C36" s="166"/>
      <c r="D36" s="150"/>
      <c r="E36" s="18"/>
    </row>
    <row r="37" spans="1:6" x14ac:dyDescent="0.3">
      <c r="A37" s="4"/>
      <c r="B37" s="4"/>
      <c r="C37" s="4"/>
      <c r="D37" s="43"/>
      <c r="E37" s="43"/>
    </row>
    <row r="38" spans="1:6" ht="24.6" x14ac:dyDescent="0.4">
      <c r="A38" s="139" t="s">
        <v>1416</v>
      </c>
      <c r="B38" s="139"/>
      <c r="C38" s="139"/>
      <c r="D38" s="165"/>
      <c r="E38" s="165"/>
      <c r="F38" s="269" t="s">
        <v>37</v>
      </c>
    </row>
    <row r="39" spans="1:6" x14ac:dyDescent="0.3">
      <c r="A39" s="139" t="s">
        <v>1417</v>
      </c>
      <c r="B39" s="139"/>
      <c r="C39" s="139"/>
      <c r="D39" s="165"/>
      <c r="E39" s="167"/>
    </row>
    <row r="40" spans="1:6" x14ac:dyDescent="0.3">
      <c r="A40" s="14">
        <v>35</v>
      </c>
      <c r="B40" s="14" t="s">
        <v>1418</v>
      </c>
      <c r="C40" s="14" t="s">
        <v>1419</v>
      </c>
      <c r="D40" s="16">
        <v>80990</v>
      </c>
      <c r="E40" s="196">
        <v>97188</v>
      </c>
    </row>
    <row r="41" spans="1:6" x14ac:dyDescent="0.3">
      <c r="A41" s="14">
        <v>36</v>
      </c>
      <c r="B41" s="14" t="s">
        <v>1420</v>
      </c>
      <c r="C41" s="14" t="s">
        <v>1421</v>
      </c>
      <c r="D41" s="16">
        <v>95750</v>
      </c>
      <c r="E41" s="196">
        <v>114900</v>
      </c>
    </row>
    <row r="42" spans="1:6" x14ac:dyDescent="0.3">
      <c r="A42" s="14">
        <v>37</v>
      </c>
      <c r="B42" s="69" t="s">
        <v>1422</v>
      </c>
      <c r="C42" s="26" t="s">
        <v>1423</v>
      </c>
      <c r="D42" s="16">
        <v>80990</v>
      </c>
      <c r="E42" s="196">
        <v>97188</v>
      </c>
    </row>
    <row r="43" spans="1:6" x14ac:dyDescent="0.3">
      <c r="A43" s="67"/>
      <c r="B43" s="168"/>
      <c r="C43" s="38" t="s">
        <v>1424</v>
      </c>
      <c r="D43" s="16"/>
      <c r="E43" s="30"/>
    </row>
    <row r="44" spans="1:6" x14ac:dyDescent="0.3">
      <c r="A44" s="38">
        <v>38</v>
      </c>
      <c r="B44" s="17" t="s">
        <v>1425</v>
      </c>
      <c r="C44" s="26" t="s">
        <v>1423</v>
      </c>
      <c r="D44" s="16">
        <v>84680</v>
      </c>
      <c r="E44" s="196">
        <v>101616</v>
      </c>
    </row>
    <row r="45" spans="1:6" x14ac:dyDescent="0.3">
      <c r="A45" s="67"/>
      <c r="B45" s="1"/>
      <c r="C45" s="38" t="s">
        <v>1426</v>
      </c>
      <c r="D45" s="16"/>
      <c r="E45" s="30"/>
    </row>
    <row r="46" spans="1:6" x14ac:dyDescent="0.3">
      <c r="A46" s="17">
        <v>39</v>
      </c>
      <c r="B46" s="26" t="s">
        <v>1427</v>
      </c>
      <c r="C46" s="26" t="s">
        <v>1428</v>
      </c>
      <c r="D46" s="16">
        <v>95750</v>
      </c>
      <c r="E46" s="196">
        <v>114900</v>
      </c>
    </row>
    <row r="47" spans="1:6" x14ac:dyDescent="0.3">
      <c r="A47" s="1"/>
      <c r="B47" s="67"/>
      <c r="C47" s="38" t="s">
        <v>1429</v>
      </c>
      <c r="D47" s="16"/>
      <c r="E47" s="30"/>
    </row>
    <row r="48" spans="1:6" x14ac:dyDescent="0.3">
      <c r="A48" s="26">
        <v>40</v>
      </c>
      <c r="B48" s="15" t="s">
        <v>1430</v>
      </c>
      <c r="C48" s="26" t="s">
        <v>1431</v>
      </c>
      <c r="D48" s="16">
        <v>152700</v>
      </c>
      <c r="E48" s="196">
        <v>183240</v>
      </c>
    </row>
    <row r="49" spans="1:5" x14ac:dyDescent="0.3">
      <c r="A49" s="68"/>
      <c r="B49" s="169"/>
      <c r="C49" s="38" t="s">
        <v>1432</v>
      </c>
      <c r="D49" s="16"/>
      <c r="E49" s="30"/>
    </row>
    <row r="50" spans="1:5" x14ac:dyDescent="0.3">
      <c r="A50" s="26">
        <v>41</v>
      </c>
      <c r="B50" s="70" t="s">
        <v>1433</v>
      </c>
      <c r="C50" s="26" t="s">
        <v>1434</v>
      </c>
      <c r="D50" s="16">
        <v>80990</v>
      </c>
      <c r="E50" s="196">
        <v>97188</v>
      </c>
    </row>
    <row r="51" spans="1:5" x14ac:dyDescent="0.3">
      <c r="A51" s="67"/>
      <c r="B51" s="170"/>
      <c r="C51" s="38" t="s">
        <v>1424</v>
      </c>
      <c r="D51" s="16"/>
      <c r="E51" s="30"/>
    </row>
    <row r="52" spans="1:5" x14ac:dyDescent="0.3">
      <c r="A52" s="26">
        <v>42</v>
      </c>
      <c r="B52" s="70" t="s">
        <v>1435</v>
      </c>
      <c r="C52" s="26" t="s">
        <v>1434</v>
      </c>
      <c r="D52" s="16">
        <v>84680</v>
      </c>
      <c r="E52" s="196">
        <v>101616</v>
      </c>
    </row>
    <row r="53" spans="1:5" x14ac:dyDescent="0.3">
      <c r="A53" s="67"/>
      <c r="B53" s="170"/>
      <c r="C53" s="38" t="s">
        <v>1436</v>
      </c>
      <c r="D53" s="16"/>
      <c r="E53" s="30"/>
    </row>
    <row r="54" spans="1:5" x14ac:dyDescent="0.3">
      <c r="A54" s="26">
        <v>43</v>
      </c>
      <c r="B54" s="70" t="s">
        <v>1437</v>
      </c>
      <c r="C54" s="26" t="s">
        <v>1438</v>
      </c>
      <c r="D54" s="16">
        <v>95750</v>
      </c>
      <c r="E54" s="196">
        <v>114900</v>
      </c>
    </row>
    <row r="55" spans="1:5" x14ac:dyDescent="0.3">
      <c r="A55" s="67"/>
      <c r="B55" s="170"/>
      <c r="C55" s="38" t="s">
        <v>1439</v>
      </c>
      <c r="D55" s="16"/>
      <c r="E55" s="30"/>
    </row>
    <row r="56" spans="1:5" x14ac:dyDescent="0.3">
      <c r="A56" s="38">
        <v>44</v>
      </c>
      <c r="B56" s="17" t="s">
        <v>1440</v>
      </c>
      <c r="C56" s="26" t="s">
        <v>1441</v>
      </c>
      <c r="D56" s="16">
        <v>152700</v>
      </c>
      <c r="E56" s="196">
        <v>183240</v>
      </c>
    </row>
    <row r="57" spans="1:5" x14ac:dyDescent="0.3">
      <c r="A57" s="68"/>
      <c r="B57" s="1"/>
      <c r="C57" s="38" t="s">
        <v>1442</v>
      </c>
      <c r="D57" s="16"/>
      <c r="E57" s="30"/>
    </row>
    <row r="58" spans="1:5" x14ac:dyDescent="0.3">
      <c r="A58" s="26">
        <v>45</v>
      </c>
      <c r="B58" s="69" t="s">
        <v>1443</v>
      </c>
      <c r="C58" s="26" t="s">
        <v>1444</v>
      </c>
      <c r="D58" s="16">
        <v>80990</v>
      </c>
      <c r="E58" s="196">
        <v>97188</v>
      </c>
    </row>
    <row r="59" spans="1:5" x14ac:dyDescent="0.3">
      <c r="A59" s="67"/>
      <c r="B59" s="168"/>
      <c r="C59" s="38" t="s">
        <v>1424</v>
      </c>
      <c r="D59" s="16"/>
      <c r="E59" s="30"/>
    </row>
    <row r="60" spans="1:5" x14ac:dyDescent="0.3">
      <c r="A60" s="38">
        <v>46</v>
      </c>
      <c r="B60" s="26" t="s">
        <v>1445</v>
      </c>
      <c r="C60" s="26" t="s">
        <v>1444</v>
      </c>
      <c r="D60" s="16">
        <v>84680</v>
      </c>
      <c r="E60" s="196">
        <v>101616</v>
      </c>
    </row>
    <row r="61" spans="1:5" x14ac:dyDescent="0.3">
      <c r="A61" s="67"/>
      <c r="B61" s="67"/>
      <c r="C61" s="38" t="s">
        <v>1436</v>
      </c>
      <c r="D61" s="16"/>
      <c r="E61" s="30"/>
    </row>
    <row r="62" spans="1:5" x14ac:dyDescent="0.3">
      <c r="A62" s="26">
        <v>47</v>
      </c>
      <c r="B62" s="17" t="s">
        <v>1446</v>
      </c>
      <c r="C62" s="26" t="s">
        <v>1447</v>
      </c>
      <c r="D62" s="16">
        <v>95750</v>
      </c>
      <c r="E62" s="196">
        <v>114900</v>
      </c>
    </row>
    <row r="63" spans="1:5" x14ac:dyDescent="0.3">
      <c r="A63" s="67"/>
      <c r="B63" s="1"/>
      <c r="C63" s="38" t="s">
        <v>1439</v>
      </c>
      <c r="D63" s="16"/>
      <c r="E63" s="30"/>
    </row>
    <row r="64" spans="1:5" x14ac:dyDescent="0.3">
      <c r="A64" s="25">
        <v>48</v>
      </c>
      <c r="B64" s="26" t="s">
        <v>1448</v>
      </c>
      <c r="C64" s="26" t="s">
        <v>1449</v>
      </c>
      <c r="D64" s="16">
        <v>152700</v>
      </c>
      <c r="E64" s="196">
        <v>183240</v>
      </c>
    </row>
    <row r="65" spans="1:6" x14ac:dyDescent="0.3">
      <c r="A65" s="73"/>
      <c r="B65" s="67"/>
      <c r="C65" s="20" t="s">
        <v>1442</v>
      </c>
      <c r="D65" s="16"/>
      <c r="E65" s="30"/>
    </row>
    <row r="66" spans="1:6" x14ac:dyDescent="0.3">
      <c r="A66" s="4"/>
      <c r="B66" s="4"/>
      <c r="C66" s="4"/>
      <c r="D66" s="43"/>
      <c r="E66" s="43"/>
    </row>
    <row r="67" spans="1:6" ht="24.6" x14ac:dyDescent="0.4">
      <c r="A67" s="139" t="s">
        <v>1450</v>
      </c>
      <c r="B67" s="139"/>
      <c r="C67" s="139"/>
      <c r="D67" s="165"/>
      <c r="E67" s="165"/>
      <c r="F67" s="269" t="s">
        <v>37</v>
      </c>
    </row>
    <row r="68" spans="1:6" x14ac:dyDescent="0.3">
      <c r="A68" s="25">
        <v>49</v>
      </c>
      <c r="B68" s="25" t="s">
        <v>1451</v>
      </c>
      <c r="C68" s="25" t="s">
        <v>1452</v>
      </c>
      <c r="D68" s="16">
        <v>121560</v>
      </c>
      <c r="E68" s="196">
        <v>145872</v>
      </c>
    </row>
    <row r="69" spans="1:6" x14ac:dyDescent="0.3">
      <c r="A69" s="171"/>
      <c r="B69" s="171"/>
      <c r="C69" s="39" t="s">
        <v>1453</v>
      </c>
      <c r="D69" s="16"/>
      <c r="E69" s="172"/>
    </row>
    <row r="70" spans="1:6" x14ac:dyDescent="0.3">
      <c r="A70" s="38">
        <v>50</v>
      </c>
      <c r="B70" s="25" t="s">
        <v>1454</v>
      </c>
      <c r="C70" s="26" t="s">
        <v>1455</v>
      </c>
      <c r="D70" s="16">
        <v>121560</v>
      </c>
      <c r="E70" s="196">
        <v>145872</v>
      </c>
    </row>
    <row r="71" spans="1:6" x14ac:dyDescent="0.3">
      <c r="A71" s="67"/>
      <c r="B71" s="169"/>
      <c r="C71" s="38" t="s">
        <v>1456</v>
      </c>
      <c r="D71" s="16"/>
      <c r="E71" s="30"/>
    </row>
    <row r="72" spans="1:6" x14ac:dyDescent="0.3">
      <c r="A72" s="25">
        <v>51</v>
      </c>
      <c r="B72" s="25" t="s">
        <v>1457</v>
      </c>
      <c r="C72" s="26" t="s">
        <v>1458</v>
      </c>
      <c r="D72" s="16">
        <v>187810</v>
      </c>
      <c r="E72" s="196">
        <v>225372</v>
      </c>
    </row>
    <row r="73" spans="1:6" x14ac:dyDescent="0.3">
      <c r="A73" s="73"/>
      <c r="B73" s="73"/>
      <c r="C73" s="38" t="s">
        <v>1459</v>
      </c>
      <c r="D73" s="16"/>
      <c r="E73" s="54"/>
    </row>
    <row r="74" spans="1:6" x14ac:dyDescent="0.3">
      <c r="A74" s="26">
        <v>52</v>
      </c>
      <c r="B74" s="70" t="s">
        <v>1460</v>
      </c>
      <c r="C74" s="26" t="s">
        <v>1461</v>
      </c>
      <c r="D74" s="16">
        <v>121560</v>
      </c>
      <c r="E74" s="196">
        <v>145872</v>
      </c>
    </row>
    <row r="75" spans="1:6" x14ac:dyDescent="0.3">
      <c r="A75" s="68"/>
      <c r="B75" s="170"/>
      <c r="C75" s="38" t="s">
        <v>1456</v>
      </c>
      <c r="D75" s="16"/>
      <c r="E75" s="30"/>
    </row>
    <row r="76" spans="1:6" x14ac:dyDescent="0.3">
      <c r="A76" s="26">
        <v>53</v>
      </c>
      <c r="B76" s="17" t="s">
        <v>1462</v>
      </c>
      <c r="C76" s="26" t="s">
        <v>1463</v>
      </c>
      <c r="D76" s="16">
        <v>187810</v>
      </c>
      <c r="E76" s="196">
        <v>225372</v>
      </c>
    </row>
    <row r="77" spans="1:6" x14ac:dyDescent="0.3">
      <c r="A77" s="67"/>
      <c r="B77" s="1"/>
      <c r="C77" s="38" t="s">
        <v>1459</v>
      </c>
      <c r="D77" s="16"/>
      <c r="E77" s="30"/>
    </row>
    <row r="78" spans="1:6" x14ac:dyDescent="0.3">
      <c r="A78" s="26">
        <v>54</v>
      </c>
      <c r="B78" s="70" t="s">
        <v>1464</v>
      </c>
      <c r="C78" s="26" t="s">
        <v>1465</v>
      </c>
      <c r="D78" s="16">
        <v>121560</v>
      </c>
      <c r="E78" s="196">
        <v>145872</v>
      </c>
    </row>
    <row r="79" spans="1:6" x14ac:dyDescent="0.3">
      <c r="A79" s="67"/>
      <c r="B79" s="170"/>
      <c r="C79" s="20" t="s">
        <v>1456</v>
      </c>
      <c r="D79" s="16"/>
      <c r="E79" s="30"/>
    </row>
    <row r="80" spans="1:6" x14ac:dyDescent="0.3">
      <c r="A80" s="26">
        <v>55</v>
      </c>
      <c r="B80" s="69" t="s">
        <v>1466</v>
      </c>
      <c r="C80" s="38" t="s">
        <v>1467</v>
      </c>
      <c r="D80" s="16">
        <v>187810</v>
      </c>
      <c r="E80" s="196">
        <v>225372</v>
      </c>
    </row>
    <row r="81" spans="1:6" x14ac:dyDescent="0.3">
      <c r="A81" s="67"/>
      <c r="B81" s="168"/>
      <c r="C81" s="14" t="s">
        <v>1459</v>
      </c>
      <c r="D81" s="16"/>
      <c r="E81" s="30"/>
    </row>
    <row r="82" spans="1:6" x14ac:dyDescent="0.3">
      <c r="A82" s="4"/>
      <c r="B82" s="4"/>
      <c r="C82" s="4"/>
      <c r="D82" s="43"/>
      <c r="E82" s="43"/>
    </row>
    <row r="83" spans="1:6" ht="24.6" x14ac:dyDescent="0.4">
      <c r="A83" s="139" t="s">
        <v>1468</v>
      </c>
      <c r="B83" s="139"/>
      <c r="C83" s="139"/>
      <c r="D83" s="165"/>
      <c r="E83" s="165"/>
      <c r="F83" s="269" t="s">
        <v>37</v>
      </c>
    </row>
    <row r="84" spans="1:6" x14ac:dyDescent="0.3">
      <c r="A84" s="173" t="s">
        <v>1469</v>
      </c>
      <c r="B84" s="163"/>
      <c r="C84" s="163"/>
      <c r="D84" s="144"/>
      <c r="E84" s="144"/>
    </row>
    <row r="85" spans="1:6" x14ac:dyDescent="0.3">
      <c r="A85" s="173" t="s">
        <v>1470</v>
      </c>
      <c r="B85" s="163"/>
      <c r="C85" s="163"/>
      <c r="D85" s="144"/>
      <c r="E85" s="144"/>
    </row>
    <row r="86" spans="1:6" x14ac:dyDescent="0.3">
      <c r="A86" s="26">
        <v>56</v>
      </c>
      <c r="B86" s="70" t="s">
        <v>1471</v>
      </c>
      <c r="C86" s="26" t="s">
        <v>1472</v>
      </c>
      <c r="D86" s="16">
        <v>39240</v>
      </c>
      <c r="E86" s="196">
        <v>47088</v>
      </c>
    </row>
    <row r="87" spans="1:6" x14ac:dyDescent="0.3">
      <c r="A87" s="20"/>
      <c r="B87" s="40"/>
      <c r="C87" s="20" t="s">
        <v>1473</v>
      </c>
      <c r="D87" s="16"/>
      <c r="E87" s="30"/>
    </row>
    <row r="88" spans="1:6" x14ac:dyDescent="0.3">
      <c r="A88" s="26">
        <v>57</v>
      </c>
      <c r="B88" s="70" t="s">
        <v>1474</v>
      </c>
      <c r="C88" s="26" t="s">
        <v>1475</v>
      </c>
      <c r="D88" s="16">
        <v>39240</v>
      </c>
      <c r="E88" s="196">
        <v>47088</v>
      </c>
    </row>
    <row r="89" spans="1:6" x14ac:dyDescent="0.3">
      <c r="A89" s="20"/>
      <c r="B89" s="40"/>
      <c r="C89" s="20" t="s">
        <v>1476</v>
      </c>
      <c r="D89" s="16"/>
      <c r="E89" s="30"/>
    </row>
    <row r="90" spans="1:6" x14ac:dyDescent="0.3">
      <c r="A90" s="26">
        <v>58</v>
      </c>
      <c r="B90" s="70" t="s">
        <v>1477</v>
      </c>
      <c r="C90" s="26" t="s">
        <v>1478</v>
      </c>
      <c r="D90" s="16">
        <v>42050</v>
      </c>
      <c r="E90" s="196">
        <v>50460</v>
      </c>
    </row>
    <row r="91" spans="1:6" x14ac:dyDescent="0.3">
      <c r="A91" s="20"/>
      <c r="B91" s="40"/>
      <c r="C91" s="20" t="s">
        <v>1473</v>
      </c>
      <c r="D91" s="16"/>
      <c r="E91" s="30"/>
    </row>
    <row r="92" spans="1:6" x14ac:dyDescent="0.3">
      <c r="A92" s="26">
        <v>59</v>
      </c>
      <c r="B92" s="70" t="s">
        <v>1479</v>
      </c>
      <c r="C92" s="26" t="s">
        <v>1480</v>
      </c>
      <c r="D92" s="16">
        <v>42050</v>
      </c>
      <c r="E92" s="196">
        <v>50460</v>
      </c>
    </row>
    <row r="93" spans="1:6" x14ac:dyDescent="0.3">
      <c r="A93" s="20"/>
      <c r="B93" s="40"/>
      <c r="C93" s="20" t="s">
        <v>1476</v>
      </c>
      <c r="D93" s="16"/>
      <c r="E93" s="30"/>
    </row>
    <row r="94" spans="1:6" x14ac:dyDescent="0.3">
      <c r="A94" s="26">
        <v>60</v>
      </c>
      <c r="B94" s="70" t="s">
        <v>1481</v>
      </c>
      <c r="C94" s="26" t="s">
        <v>1482</v>
      </c>
      <c r="D94" s="16">
        <v>42490</v>
      </c>
      <c r="E94" s="196">
        <v>50988</v>
      </c>
    </row>
    <row r="95" spans="1:6" x14ac:dyDescent="0.3">
      <c r="A95" s="20"/>
      <c r="B95" s="40"/>
      <c r="C95" s="20" t="s">
        <v>1473</v>
      </c>
      <c r="D95" s="16"/>
      <c r="E95" s="30"/>
    </row>
    <row r="96" spans="1:6" x14ac:dyDescent="0.3">
      <c r="A96" s="26">
        <v>61</v>
      </c>
      <c r="B96" s="70" t="s">
        <v>1483</v>
      </c>
      <c r="C96" s="26" t="s">
        <v>1484</v>
      </c>
      <c r="D96" s="16">
        <v>42490</v>
      </c>
      <c r="E96" s="196">
        <v>50988</v>
      </c>
    </row>
    <row r="97" spans="1:6" x14ac:dyDescent="0.3">
      <c r="A97" s="20"/>
      <c r="B97" s="40"/>
      <c r="C97" s="20" t="s">
        <v>1476</v>
      </c>
      <c r="D97" s="16"/>
      <c r="E97" s="30"/>
    </row>
    <row r="98" spans="1:6" x14ac:dyDescent="0.3">
      <c r="A98" s="26">
        <v>62</v>
      </c>
      <c r="B98" s="70" t="s">
        <v>1485</v>
      </c>
      <c r="C98" s="26" t="s">
        <v>1486</v>
      </c>
      <c r="D98" s="16">
        <v>43960</v>
      </c>
      <c r="E98" s="196">
        <v>52752</v>
      </c>
    </row>
    <row r="99" spans="1:6" x14ac:dyDescent="0.3">
      <c r="A99" s="20"/>
      <c r="B99" s="40"/>
      <c r="C99" s="20" t="s">
        <v>1473</v>
      </c>
      <c r="D99" s="16"/>
      <c r="E99" s="30"/>
    </row>
    <row r="100" spans="1:6" x14ac:dyDescent="0.3">
      <c r="A100" s="26">
        <v>63</v>
      </c>
      <c r="B100" s="70" t="s">
        <v>1487</v>
      </c>
      <c r="C100" s="26" t="s">
        <v>1488</v>
      </c>
      <c r="D100" s="16">
        <v>43960</v>
      </c>
      <c r="E100" s="196">
        <v>52752</v>
      </c>
    </row>
    <row r="101" spans="1:6" x14ac:dyDescent="0.3">
      <c r="A101" s="20"/>
      <c r="B101" s="40"/>
      <c r="C101" s="20" t="s">
        <v>1476</v>
      </c>
      <c r="D101" s="16"/>
      <c r="E101" s="30"/>
    </row>
    <row r="103" spans="1:6" ht="24.6" x14ac:dyDescent="0.4">
      <c r="A103" s="139" t="s">
        <v>1489</v>
      </c>
      <c r="B103" s="139"/>
      <c r="C103" s="139"/>
      <c r="D103" s="165"/>
      <c r="E103" s="165"/>
      <c r="F103" s="269" t="s">
        <v>37</v>
      </c>
    </row>
    <row r="104" spans="1:6" x14ac:dyDescent="0.3">
      <c r="A104" s="173" t="s">
        <v>1490</v>
      </c>
      <c r="B104" s="163"/>
      <c r="C104" s="163"/>
      <c r="D104" s="144"/>
      <c r="E104" s="144"/>
    </row>
    <row r="105" spans="1:6" x14ac:dyDescent="0.3">
      <c r="A105" s="173"/>
      <c r="B105" s="163"/>
      <c r="C105" s="163"/>
      <c r="D105" s="144"/>
      <c r="E105" s="144"/>
    </row>
    <row r="106" spans="1:6" ht="21.6" x14ac:dyDescent="0.3">
      <c r="A106" s="26">
        <v>64</v>
      </c>
      <c r="B106" s="70" t="s">
        <v>1491</v>
      </c>
      <c r="C106" s="289" t="s">
        <v>1492</v>
      </c>
      <c r="D106" s="16">
        <v>46750</v>
      </c>
      <c r="E106" s="196">
        <v>56100</v>
      </c>
    </row>
    <row r="107" spans="1:6" ht="21.6" x14ac:dyDescent="0.3">
      <c r="A107" s="26">
        <v>65</v>
      </c>
      <c r="B107" s="70" t="s">
        <v>1493</v>
      </c>
      <c r="C107" s="289" t="s">
        <v>1494</v>
      </c>
      <c r="D107" s="16">
        <v>46750</v>
      </c>
      <c r="E107" s="196">
        <v>56100</v>
      </c>
    </row>
    <row r="108" spans="1:6" ht="21.6" x14ac:dyDescent="0.3">
      <c r="A108" s="26">
        <v>66</v>
      </c>
      <c r="B108" s="70" t="s">
        <v>1495</v>
      </c>
      <c r="C108" s="289" t="s">
        <v>1496</v>
      </c>
      <c r="D108" s="16">
        <v>48400</v>
      </c>
      <c r="E108" s="196">
        <v>58080</v>
      </c>
    </row>
    <row r="109" spans="1:6" ht="21.6" x14ac:dyDescent="0.3">
      <c r="A109" s="26">
        <v>67</v>
      </c>
      <c r="B109" s="70" t="s">
        <v>1497</v>
      </c>
      <c r="C109" s="289" t="s">
        <v>1498</v>
      </c>
      <c r="D109" s="16">
        <v>48400</v>
      </c>
      <c r="E109" s="196">
        <v>58080</v>
      </c>
    </row>
    <row r="110" spans="1:6" ht="21.6" x14ac:dyDescent="0.3">
      <c r="A110" s="26">
        <v>68</v>
      </c>
      <c r="B110" s="70" t="s">
        <v>1499</v>
      </c>
      <c r="C110" s="289" t="s">
        <v>1500</v>
      </c>
      <c r="D110" s="16">
        <v>46255</v>
      </c>
      <c r="E110" s="196">
        <v>55506</v>
      </c>
    </row>
    <row r="111" spans="1:6" ht="21.6" x14ac:dyDescent="0.3">
      <c r="A111" s="14">
        <v>69</v>
      </c>
      <c r="B111" s="290" t="s">
        <v>1499</v>
      </c>
      <c r="C111" s="186" t="s">
        <v>1501</v>
      </c>
      <c r="D111" s="16">
        <v>46255</v>
      </c>
      <c r="E111" s="196">
        <v>55506</v>
      </c>
    </row>
  </sheetData>
  <mergeCells count="7">
    <mergeCell ref="I10:O10"/>
    <mergeCell ref="I9:O9"/>
    <mergeCell ref="J4:N4"/>
    <mergeCell ref="H5:P5"/>
    <mergeCell ref="H6:P6"/>
    <mergeCell ref="H7:P7"/>
    <mergeCell ref="H8:P8"/>
  </mergeCells>
  <hyperlinks>
    <hyperlink ref="J4" location="Инверторы!A4:A15" display="4.1. Инверторы  &quot;ФОРПОСТ&quot;, 2U"/>
    <hyperlink ref="H5" location="Инверторы!A16:A26" display="4.2.  Модульные инверторы &quot;ФОРПОСТ&quot; серии 2500-3U-23 "/>
    <hyperlink ref="H7" location="Инверторы!A38:A66" display="4.4. Однофазные статические (тиристорные) байпасы,  19&quot;, 2U и 3U"/>
    <hyperlink ref="H8" location="Инверторы!A67:A82" display="3.5. Трехфазные статические (тиристорные) байпасы,  19&quot;, 2U и 3U"/>
    <hyperlink ref="I9" location="Инверторы!A83:A102" display="3.6. Устройство индикации и мониторинга (УКУ)"/>
    <hyperlink ref="H6" location="Инверторы!A27:A37" display="4.3. Модульные инверторы &quot;ФОРПОСТ&quot; серии 4000-3U-23 "/>
    <hyperlink ref="F3" location="'4. Инверторы'!I1:I10" display="⇧"/>
    <hyperlink ref="L1" location="ОГЛАВЛЕНИЕ!A1" display="ОГЛАВЛЕНИЕ"/>
    <hyperlink ref="J4:N4" location="'4. Инверторы'!A4:A15" display="4.1. Инверторы  &quot;ФОРПОСТ&quot;, 2U"/>
    <hyperlink ref="H5:P5" location="'4. Инверторы'!A16:A26" display="4.2.  Модульные инверторы &quot;ФОРПОСТ&quot; серии 2500-3U-23 "/>
    <hyperlink ref="H6:P6" location="'4. Инверторы'!A27:A37" display="4.3. Модульные инверторы &quot;ФОРПОСТ&quot; серии 4000-3U-23 "/>
    <hyperlink ref="H7:P7" location="'4. Инверторы'!A38:A66" display="4.4. Однофазные статические (тиристорные) байпасы,  19&quot;, 2U и 3U"/>
    <hyperlink ref="H8:P8" location="'4. Инверторы'!A67:A82" display="4.5. Трехфазные статические (тиристорные) байпасы,  19&quot;, 2U и 3U"/>
    <hyperlink ref="I9:O9" location="'4. Инверторы'!A83:A102" display="4.6. Устройство индикации и мониторинга (УКУ)"/>
    <hyperlink ref="F16" location="'4. Инверторы'!I1:I10" display="⇧"/>
    <hyperlink ref="F27" location="'4. Инверторы'!I1:I10" display="⇧"/>
    <hyperlink ref="F38" location="'4. Инверторы'!I1:I10" display="⇧"/>
    <hyperlink ref="F67" location="'4. Инверторы'!I1:I10" display="⇧"/>
    <hyperlink ref="F83" location="'4. Инверторы'!I1:I10" display="⇧"/>
    <hyperlink ref="F103" location="'4. Инверторы'!I1:I10" display="⇧"/>
    <hyperlink ref="I10" location="Инверторы!A83:A102" display="3.6. Устройство индикации и мониторинга (УКУ)"/>
    <hyperlink ref="I10:O10" location="'4. Инверторы'!A103:A111" display="4.7. Устройство индикации и мониторинга (УКУ) с AC+DC входом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GridLines="0" zoomScale="85" zoomScaleNormal="85" workbookViewId="0">
      <selection activeCell="B8" sqref="B8"/>
    </sheetView>
  </sheetViews>
  <sheetFormatPr defaultRowHeight="14.4" x14ac:dyDescent="0.3"/>
  <cols>
    <col min="1" max="1" width="4.88671875" customWidth="1"/>
    <col min="2" max="2" width="37.88671875" customWidth="1"/>
    <col min="3" max="3" width="96.109375" bestFit="1" customWidth="1"/>
    <col min="11" max="11" width="8.88671875" customWidth="1"/>
  </cols>
  <sheetData>
    <row r="1" spans="1:16" ht="17.399999999999999" x14ac:dyDescent="0.3">
      <c r="A1" s="174" t="s">
        <v>13</v>
      </c>
      <c r="B1" s="6" t="s">
        <v>1502</v>
      </c>
      <c r="C1" s="209"/>
      <c r="D1" s="132"/>
      <c r="E1" s="132"/>
    </row>
    <row r="2" spans="1:16" ht="24.6" x14ac:dyDescent="0.4">
      <c r="A2" s="175"/>
      <c r="B2" s="4"/>
      <c r="C2" s="4"/>
      <c r="D2" s="176"/>
      <c r="E2" s="176"/>
      <c r="K2" s="294" t="s">
        <v>31</v>
      </c>
    </row>
    <row r="3" spans="1:16" x14ac:dyDescent="0.3">
      <c r="A3" s="110"/>
      <c r="B3" s="110" t="s">
        <v>1503</v>
      </c>
      <c r="C3" s="110"/>
      <c r="D3" s="111"/>
      <c r="E3" s="111"/>
    </row>
    <row r="4" spans="1:16" ht="18" x14ac:dyDescent="0.35">
      <c r="A4" s="110"/>
      <c r="B4" s="110" t="s">
        <v>1504</v>
      </c>
      <c r="C4" s="110"/>
      <c r="D4" s="111"/>
      <c r="E4" s="111"/>
      <c r="I4" s="228"/>
      <c r="J4" s="228"/>
      <c r="K4" s="223" t="s">
        <v>1505</v>
      </c>
      <c r="L4" s="229"/>
      <c r="M4" s="228"/>
    </row>
    <row r="5" spans="1:16" ht="18" x14ac:dyDescent="0.35">
      <c r="A5" s="110"/>
      <c r="B5" s="110" t="s">
        <v>1506</v>
      </c>
      <c r="C5" s="110"/>
      <c r="D5" s="111"/>
      <c r="E5" s="111"/>
      <c r="G5" s="229"/>
      <c r="H5" s="312" t="s">
        <v>1507</v>
      </c>
      <c r="I5" s="312"/>
      <c r="J5" s="312"/>
      <c r="K5" s="312"/>
      <c r="L5" s="312"/>
      <c r="M5" s="312"/>
      <c r="N5" s="312"/>
      <c r="O5" s="229"/>
      <c r="P5" s="229"/>
    </row>
    <row r="6" spans="1:16" ht="18" x14ac:dyDescent="0.35">
      <c r="A6" s="110"/>
      <c r="B6" s="110" t="s">
        <v>1508</v>
      </c>
      <c r="C6" s="110"/>
      <c r="D6" s="111"/>
      <c r="E6" s="111"/>
      <c r="G6" s="312" t="s">
        <v>1509</v>
      </c>
      <c r="H6" s="312"/>
      <c r="I6" s="312"/>
      <c r="J6" s="312"/>
      <c r="K6" s="312"/>
      <c r="L6" s="312"/>
      <c r="M6" s="312"/>
      <c r="N6" s="312"/>
      <c r="O6" s="312"/>
      <c r="P6" s="312"/>
    </row>
    <row r="7" spans="1:16" ht="18" x14ac:dyDescent="0.35">
      <c r="A7" s="110"/>
      <c r="B7" s="110" t="s">
        <v>1510</v>
      </c>
      <c r="C7" s="110"/>
      <c r="D7" s="111"/>
      <c r="E7" s="111"/>
      <c r="G7" s="312"/>
      <c r="H7" s="312"/>
      <c r="I7" s="312"/>
      <c r="J7" s="312"/>
      <c r="K7" s="312"/>
      <c r="L7" s="312"/>
      <c r="M7" s="312"/>
      <c r="N7" s="312"/>
      <c r="O7" s="312"/>
      <c r="P7" s="229"/>
    </row>
    <row r="8" spans="1:16" ht="18" x14ac:dyDescent="0.35">
      <c r="A8" s="110"/>
      <c r="B8" s="110" t="s">
        <v>1511</v>
      </c>
      <c r="C8" s="110"/>
      <c r="D8" s="111"/>
      <c r="E8" s="111"/>
      <c r="G8" s="311"/>
      <c r="H8" s="311"/>
      <c r="I8" s="311"/>
      <c r="J8" s="311"/>
      <c r="K8" s="311"/>
      <c r="L8" s="311"/>
      <c r="M8" s="311"/>
      <c r="N8" s="311"/>
      <c r="O8" s="311"/>
      <c r="P8" s="229"/>
    </row>
    <row r="9" spans="1:16" ht="18" x14ac:dyDescent="0.35">
      <c r="A9" s="175"/>
      <c r="B9" s="175"/>
      <c r="C9" s="175"/>
      <c r="D9" s="176"/>
      <c r="E9" s="176"/>
      <c r="G9" s="311"/>
      <c r="H9" s="311"/>
      <c r="I9" s="311"/>
      <c r="J9" s="311"/>
      <c r="K9" s="311"/>
      <c r="L9" s="311"/>
      <c r="M9" s="311"/>
      <c r="N9" s="311"/>
      <c r="O9" s="311"/>
    </row>
    <row r="10" spans="1:16" ht="18" x14ac:dyDescent="0.35">
      <c r="A10" s="177" t="s">
        <v>1512</v>
      </c>
      <c r="B10" s="11"/>
      <c r="C10" s="11"/>
      <c r="D10" s="122"/>
      <c r="E10" s="122"/>
      <c r="G10" s="228"/>
      <c r="O10" s="228"/>
    </row>
    <row r="11" spans="1:16" x14ac:dyDescent="0.3">
      <c r="A11" s="29">
        <v>1</v>
      </c>
      <c r="B11" s="14" t="s">
        <v>1513</v>
      </c>
      <c r="C11" s="15" t="s">
        <v>1514</v>
      </c>
      <c r="D11" s="16">
        <v>125350</v>
      </c>
      <c r="E11" s="196">
        <v>150420</v>
      </c>
    </row>
    <row r="12" spans="1:16" x14ac:dyDescent="0.3">
      <c r="A12" s="29">
        <v>2</v>
      </c>
      <c r="B12" s="14" t="s">
        <v>1515</v>
      </c>
      <c r="C12" s="15" t="s">
        <v>1516</v>
      </c>
      <c r="D12" s="16">
        <v>114910</v>
      </c>
      <c r="E12" s="196">
        <v>137892</v>
      </c>
    </row>
    <row r="13" spans="1:16" x14ac:dyDescent="0.3">
      <c r="A13" s="29">
        <v>3</v>
      </c>
      <c r="B13" s="14" t="s">
        <v>1517</v>
      </c>
      <c r="C13" s="15" t="s">
        <v>1518</v>
      </c>
      <c r="D13" s="16">
        <v>125350</v>
      </c>
      <c r="E13" s="196">
        <v>150420</v>
      </c>
    </row>
    <row r="14" spans="1:16" x14ac:dyDescent="0.3">
      <c r="A14" s="58">
        <v>4</v>
      </c>
      <c r="B14" s="14" t="s">
        <v>1519</v>
      </c>
      <c r="C14" s="15" t="s">
        <v>1520</v>
      </c>
      <c r="D14" s="16">
        <v>125350</v>
      </c>
      <c r="E14" s="196">
        <v>150420</v>
      </c>
    </row>
    <row r="15" spans="1:16" x14ac:dyDescent="0.3">
      <c r="A15" s="29">
        <v>5</v>
      </c>
      <c r="B15" s="14" t="s">
        <v>1521</v>
      </c>
      <c r="C15" s="15" t="s">
        <v>1395</v>
      </c>
      <c r="D15" s="16">
        <v>34620</v>
      </c>
      <c r="E15" s="196">
        <v>41544</v>
      </c>
    </row>
    <row r="16" spans="1:16" x14ac:dyDescent="0.3">
      <c r="A16" s="29">
        <v>6</v>
      </c>
      <c r="B16" s="14" t="s">
        <v>1522</v>
      </c>
      <c r="C16" s="15" t="s">
        <v>1523</v>
      </c>
      <c r="D16" s="16">
        <v>34620</v>
      </c>
      <c r="E16" s="196">
        <v>41544</v>
      </c>
    </row>
    <row r="17" spans="1:6" x14ac:dyDescent="0.3">
      <c r="A17" s="29">
        <v>7</v>
      </c>
      <c r="B17" s="14" t="s">
        <v>1524</v>
      </c>
      <c r="C17" s="15" t="s">
        <v>1525</v>
      </c>
      <c r="D17" s="16">
        <v>34620</v>
      </c>
      <c r="E17" s="196">
        <v>41544</v>
      </c>
    </row>
    <row r="19" spans="1:6" ht="24.6" x14ac:dyDescent="0.4">
      <c r="A19" s="139" t="s">
        <v>1526</v>
      </c>
      <c r="B19" s="139"/>
      <c r="C19" s="139"/>
      <c r="D19" s="165"/>
      <c r="E19" s="165"/>
      <c r="F19" s="269" t="s">
        <v>37</v>
      </c>
    </row>
    <row r="20" spans="1:6" x14ac:dyDescent="0.3">
      <c r="A20" s="173" t="s">
        <v>1469</v>
      </c>
      <c r="B20" s="163"/>
      <c r="C20" s="163"/>
      <c r="D20" s="144"/>
      <c r="E20" s="144"/>
    </row>
    <row r="21" spans="1:6" x14ac:dyDescent="0.3">
      <c r="A21" s="173" t="s">
        <v>1470</v>
      </c>
      <c r="B21" s="163"/>
      <c r="C21" s="163"/>
      <c r="D21" s="144"/>
      <c r="E21" s="144"/>
    </row>
    <row r="22" spans="1:6" x14ac:dyDescent="0.3">
      <c r="A22" s="26">
        <v>8</v>
      </c>
      <c r="B22" s="70" t="s">
        <v>1471</v>
      </c>
      <c r="C22" s="26" t="s">
        <v>1472</v>
      </c>
      <c r="D22" s="16">
        <v>39240</v>
      </c>
      <c r="E22" s="196">
        <v>47088</v>
      </c>
    </row>
    <row r="23" spans="1:6" x14ac:dyDescent="0.3">
      <c r="A23" s="20"/>
      <c r="B23" s="40"/>
      <c r="C23" s="20" t="s">
        <v>1473</v>
      </c>
      <c r="D23" s="16"/>
      <c r="E23" s="30"/>
    </row>
    <row r="24" spans="1:6" x14ac:dyDescent="0.3">
      <c r="A24" s="26">
        <v>9</v>
      </c>
      <c r="B24" s="70" t="s">
        <v>1474</v>
      </c>
      <c r="C24" s="26" t="s">
        <v>1475</v>
      </c>
      <c r="D24" s="16">
        <v>39240</v>
      </c>
      <c r="E24" s="196">
        <v>47088</v>
      </c>
    </row>
    <row r="25" spans="1:6" x14ac:dyDescent="0.3">
      <c r="A25" s="20"/>
      <c r="B25" s="40"/>
      <c r="C25" s="20" t="s">
        <v>1476</v>
      </c>
      <c r="D25" s="16"/>
      <c r="E25" s="30"/>
    </row>
    <row r="26" spans="1:6" x14ac:dyDescent="0.3">
      <c r="A26" s="26">
        <v>10</v>
      </c>
      <c r="B26" s="70" t="s">
        <v>1477</v>
      </c>
      <c r="C26" s="26" t="s">
        <v>1478</v>
      </c>
      <c r="D26" s="16">
        <v>42050</v>
      </c>
      <c r="E26" s="196">
        <v>50460</v>
      </c>
    </row>
    <row r="27" spans="1:6" x14ac:dyDescent="0.3">
      <c r="A27" s="20"/>
      <c r="B27" s="40"/>
      <c r="C27" s="20" t="s">
        <v>1473</v>
      </c>
      <c r="D27" s="16"/>
      <c r="E27" s="30"/>
    </row>
    <row r="28" spans="1:6" x14ac:dyDescent="0.3">
      <c r="A28" s="26">
        <v>11</v>
      </c>
      <c r="B28" s="70" t="s">
        <v>1479</v>
      </c>
      <c r="C28" s="26" t="s">
        <v>1480</v>
      </c>
      <c r="D28" s="16">
        <v>42050</v>
      </c>
      <c r="E28" s="196">
        <v>50460</v>
      </c>
    </row>
    <row r="29" spans="1:6" x14ac:dyDescent="0.3">
      <c r="A29" s="20"/>
      <c r="B29" s="40"/>
      <c r="C29" s="20" t="s">
        <v>1476</v>
      </c>
      <c r="D29" s="16"/>
      <c r="E29" s="30"/>
    </row>
    <row r="30" spans="1:6" x14ac:dyDescent="0.3">
      <c r="A30" s="26">
        <v>12</v>
      </c>
      <c r="B30" s="70" t="s">
        <v>1481</v>
      </c>
      <c r="C30" s="26" t="s">
        <v>1482</v>
      </c>
      <c r="D30" s="16">
        <v>42490</v>
      </c>
      <c r="E30" s="196">
        <v>50988</v>
      </c>
    </row>
    <row r="31" spans="1:6" x14ac:dyDescent="0.3">
      <c r="A31" s="20"/>
      <c r="B31" s="40"/>
      <c r="C31" s="20" t="s">
        <v>1473</v>
      </c>
      <c r="D31" s="16"/>
      <c r="E31" s="30"/>
    </row>
    <row r="32" spans="1:6" x14ac:dyDescent="0.3">
      <c r="A32" s="26">
        <v>13</v>
      </c>
      <c r="B32" s="70" t="s">
        <v>1483</v>
      </c>
      <c r="C32" s="26" t="s">
        <v>1484</v>
      </c>
      <c r="D32" s="16">
        <v>42490</v>
      </c>
      <c r="E32" s="196">
        <v>50988</v>
      </c>
    </row>
    <row r="33" spans="1:6" x14ac:dyDescent="0.3">
      <c r="A33" s="20"/>
      <c r="B33" s="40"/>
      <c r="C33" s="20" t="s">
        <v>1476</v>
      </c>
      <c r="D33" s="16"/>
      <c r="E33" s="30"/>
    </row>
    <row r="34" spans="1:6" x14ac:dyDescent="0.3">
      <c r="A34" s="26">
        <v>14</v>
      </c>
      <c r="B34" s="70" t="s">
        <v>1485</v>
      </c>
      <c r="C34" s="26" t="s">
        <v>1486</v>
      </c>
      <c r="D34" s="16">
        <v>43960</v>
      </c>
      <c r="E34" s="196">
        <v>52752</v>
      </c>
    </row>
    <row r="35" spans="1:6" x14ac:dyDescent="0.3">
      <c r="A35" s="20"/>
      <c r="B35" s="40"/>
      <c r="C35" s="20" t="s">
        <v>1473</v>
      </c>
      <c r="D35" s="16"/>
      <c r="E35" s="30"/>
    </row>
    <row r="36" spans="1:6" x14ac:dyDescent="0.3">
      <c r="A36" s="26">
        <v>15</v>
      </c>
      <c r="B36" s="70" t="s">
        <v>1487</v>
      </c>
      <c r="C36" s="26" t="s">
        <v>1488</v>
      </c>
      <c r="D36" s="16">
        <v>43960</v>
      </c>
      <c r="E36" s="196">
        <v>52752</v>
      </c>
    </row>
    <row r="37" spans="1:6" x14ac:dyDescent="0.3">
      <c r="A37" s="20"/>
      <c r="B37" s="40"/>
      <c r="C37" s="20" t="s">
        <v>1476</v>
      </c>
      <c r="D37" s="16"/>
      <c r="E37" s="30"/>
    </row>
    <row r="39" spans="1:6" ht="24.6" x14ac:dyDescent="0.4">
      <c r="A39" s="139" t="s">
        <v>1527</v>
      </c>
      <c r="B39" s="139"/>
      <c r="C39" s="139"/>
      <c r="D39" s="165"/>
      <c r="E39" s="165"/>
      <c r="F39" s="269" t="s">
        <v>37</v>
      </c>
    </row>
    <row r="40" spans="1:6" x14ac:dyDescent="0.3">
      <c r="A40" s="173" t="s">
        <v>1490</v>
      </c>
      <c r="B40" s="163"/>
      <c r="C40" s="163"/>
      <c r="D40" s="144"/>
      <c r="E40" s="144"/>
    </row>
    <row r="41" spans="1:6" x14ac:dyDescent="0.3">
      <c r="A41" s="173"/>
      <c r="B41" s="163"/>
      <c r="C41" s="163"/>
      <c r="D41" s="144"/>
      <c r="E41" s="144"/>
    </row>
    <row r="42" spans="1:6" ht="21.6" x14ac:dyDescent="0.3">
      <c r="A42" s="26">
        <v>16</v>
      </c>
      <c r="B42" s="70" t="s">
        <v>1491</v>
      </c>
      <c r="C42" s="289" t="s">
        <v>1492</v>
      </c>
      <c r="D42" s="16">
        <v>46750</v>
      </c>
      <c r="E42" s="196">
        <v>56100</v>
      </c>
    </row>
    <row r="43" spans="1:6" ht="21.6" x14ac:dyDescent="0.3">
      <c r="A43" s="26">
        <v>17</v>
      </c>
      <c r="B43" s="70" t="s">
        <v>1493</v>
      </c>
      <c r="C43" s="289" t="s">
        <v>1494</v>
      </c>
      <c r="D43" s="16">
        <v>46750</v>
      </c>
      <c r="E43" s="196">
        <v>56100</v>
      </c>
    </row>
    <row r="44" spans="1:6" ht="21.6" x14ac:dyDescent="0.3">
      <c r="A44" s="26">
        <v>18</v>
      </c>
      <c r="B44" s="70" t="s">
        <v>1495</v>
      </c>
      <c r="C44" s="289" t="s">
        <v>1496</v>
      </c>
      <c r="D44" s="16">
        <v>48400</v>
      </c>
      <c r="E44" s="196">
        <v>58080</v>
      </c>
    </row>
    <row r="45" spans="1:6" ht="21.6" x14ac:dyDescent="0.3">
      <c r="A45" s="26">
        <v>19</v>
      </c>
      <c r="B45" s="70" t="s">
        <v>1497</v>
      </c>
      <c r="C45" s="289" t="s">
        <v>1498</v>
      </c>
      <c r="D45" s="16">
        <v>48400</v>
      </c>
      <c r="E45" s="196">
        <v>58080</v>
      </c>
    </row>
    <row r="46" spans="1:6" ht="21.6" x14ac:dyDescent="0.3">
      <c r="A46" s="26">
        <v>20</v>
      </c>
      <c r="B46" s="70" t="s">
        <v>1499</v>
      </c>
      <c r="C46" s="289" t="s">
        <v>1500</v>
      </c>
      <c r="D46" s="16">
        <v>46255</v>
      </c>
      <c r="E46" s="196">
        <v>55506</v>
      </c>
    </row>
    <row r="47" spans="1:6" ht="21.6" x14ac:dyDescent="0.3">
      <c r="A47" s="14">
        <v>21</v>
      </c>
      <c r="B47" s="290" t="s">
        <v>1499</v>
      </c>
      <c r="C47" s="186" t="s">
        <v>1501</v>
      </c>
      <c r="D47" s="16">
        <v>46255</v>
      </c>
      <c r="E47" s="196">
        <v>55506</v>
      </c>
    </row>
  </sheetData>
  <mergeCells count="5">
    <mergeCell ref="G6:P6"/>
    <mergeCell ref="G7:O7"/>
    <mergeCell ref="G8:O8"/>
    <mergeCell ref="G9:O9"/>
    <mergeCell ref="H5:N5"/>
  </mergeCells>
  <hyperlinks>
    <hyperlink ref="K2" location="ОГЛАВЛЕНИЕ!A1" display="ОГЛАВЛЕНИЕ"/>
    <hyperlink ref="H5:N5" location="'5.Инверторы (два входа АС и DC)'!A19:A37" display="5.1. Устройство индикации и мониторинга (УКУ)"/>
    <hyperlink ref="G6:P6" location="'5.Инверторы (два входа АС и DC)'!A39:A47" display="5.2. Устройство индикации и мониторинга (УКУ) с AC+DC входом"/>
    <hyperlink ref="F19" location="'5.Инверторы (два входа АС и DC)'!I1:I10" display="⇧"/>
    <hyperlink ref="F39" location="'5.Инверторы (два входа АС и DC)'!I1:I10" display="⇧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showGridLines="0" showRowColHeaders="0" zoomScale="70" zoomScaleNormal="70" workbookViewId="0">
      <selection activeCell="B73" sqref="B73"/>
    </sheetView>
  </sheetViews>
  <sheetFormatPr defaultRowHeight="14.4" x14ac:dyDescent="0.3"/>
  <cols>
    <col min="1" max="1" width="4.88671875" customWidth="1"/>
    <col min="2" max="2" width="37.88671875" customWidth="1"/>
    <col min="3" max="3" width="97.6640625" customWidth="1"/>
    <col min="14" max="14" width="25.44140625" customWidth="1"/>
  </cols>
  <sheetData>
    <row r="1" spans="1:14" ht="15.6" x14ac:dyDescent="0.3">
      <c r="A1" s="107" t="s">
        <v>15</v>
      </c>
      <c r="B1" s="107" t="s">
        <v>16</v>
      </c>
      <c r="C1" s="12"/>
      <c r="D1" s="31"/>
      <c r="E1" s="31"/>
    </row>
    <row r="2" spans="1:14" ht="24.6" x14ac:dyDescent="0.4">
      <c r="A2" s="36" t="s">
        <v>1528</v>
      </c>
      <c r="B2" s="36"/>
      <c r="C2" s="36"/>
      <c r="D2" s="291"/>
      <c r="E2" s="19"/>
      <c r="I2" s="313" t="s">
        <v>31</v>
      </c>
      <c r="J2" s="313"/>
      <c r="K2" s="313"/>
      <c r="L2" s="313"/>
      <c r="M2" s="313"/>
      <c r="N2" s="313"/>
    </row>
    <row r="3" spans="1:14" ht="15.6" x14ac:dyDescent="0.3">
      <c r="A3" s="14">
        <v>1</v>
      </c>
      <c r="B3" s="14" t="s">
        <v>1529</v>
      </c>
      <c r="C3" s="14" t="s">
        <v>1530</v>
      </c>
      <c r="D3" s="16">
        <v>11040</v>
      </c>
      <c r="E3" s="196">
        <v>13248</v>
      </c>
      <c r="K3" s="225"/>
    </row>
    <row r="4" spans="1:14" ht="17.399999999999999" x14ac:dyDescent="0.3">
      <c r="A4" s="26">
        <v>2</v>
      </c>
      <c r="B4" s="17" t="s">
        <v>1531</v>
      </c>
      <c r="C4" s="26" t="s">
        <v>1532</v>
      </c>
      <c r="D4" s="16"/>
      <c r="E4" s="196"/>
      <c r="H4" s="314" t="s">
        <v>1533</v>
      </c>
      <c r="I4" s="314"/>
      <c r="J4" s="314"/>
      <c r="K4" s="314"/>
      <c r="L4" s="314"/>
      <c r="M4" s="314"/>
      <c r="N4" s="314"/>
    </row>
    <row r="5" spans="1:14" ht="15.6" x14ac:dyDescent="0.3">
      <c r="A5" s="20"/>
      <c r="B5" s="1"/>
      <c r="C5" s="20" t="s">
        <v>1534</v>
      </c>
      <c r="D5" s="16">
        <v>14280</v>
      </c>
      <c r="E5" s="196">
        <v>17136</v>
      </c>
      <c r="H5" s="309" t="s">
        <v>1535</v>
      </c>
      <c r="I5" s="309"/>
      <c r="J5" s="309"/>
      <c r="K5" s="309"/>
      <c r="L5" s="309"/>
      <c r="M5" s="309"/>
      <c r="N5" s="309"/>
    </row>
    <row r="6" spans="1:14" ht="15.6" x14ac:dyDescent="0.3">
      <c r="A6" s="26">
        <v>3</v>
      </c>
      <c r="B6" s="26" t="s">
        <v>1536</v>
      </c>
      <c r="C6" s="178" t="s">
        <v>1537</v>
      </c>
      <c r="D6" s="16">
        <v>17340</v>
      </c>
      <c r="E6" s="196">
        <v>20808</v>
      </c>
      <c r="I6" s="309" t="s">
        <v>1538</v>
      </c>
      <c r="J6" s="309"/>
      <c r="K6" s="309"/>
      <c r="L6" s="309"/>
      <c r="M6" s="309"/>
    </row>
    <row r="7" spans="1:14" ht="15.6" x14ac:dyDescent="0.3">
      <c r="A7" s="20"/>
      <c r="B7" s="20"/>
      <c r="C7" s="20" t="s">
        <v>1539</v>
      </c>
      <c r="D7" s="16"/>
      <c r="E7" s="153"/>
      <c r="H7" s="310" t="s">
        <v>1540</v>
      </c>
      <c r="I7" s="310"/>
      <c r="J7" s="310"/>
      <c r="K7" s="310"/>
      <c r="L7" s="310"/>
      <c r="M7" s="310"/>
      <c r="N7" s="310"/>
    </row>
    <row r="8" spans="1:14" ht="15.6" x14ac:dyDescent="0.3">
      <c r="A8" s="17"/>
      <c r="B8" s="17"/>
      <c r="C8" s="17"/>
      <c r="D8" s="23"/>
      <c r="E8" s="23"/>
      <c r="H8" s="309" t="s">
        <v>1541</v>
      </c>
      <c r="I8" s="309"/>
      <c r="J8" s="309"/>
      <c r="K8" s="309"/>
      <c r="L8" s="309"/>
      <c r="M8" s="309"/>
      <c r="N8" s="309"/>
    </row>
    <row r="9" spans="1:14" ht="15.6" x14ac:dyDescent="0.3">
      <c r="A9" s="17"/>
      <c r="B9" s="17"/>
      <c r="C9" s="17"/>
      <c r="D9" s="23"/>
      <c r="E9" s="23"/>
      <c r="H9" s="309" t="s">
        <v>1542</v>
      </c>
      <c r="I9" s="309"/>
      <c r="J9" s="309"/>
      <c r="K9" s="309"/>
      <c r="L9" s="309"/>
      <c r="M9" s="309"/>
      <c r="N9" s="309"/>
    </row>
    <row r="10" spans="1:14" ht="15.6" x14ac:dyDescent="0.3">
      <c r="A10" s="36" t="s">
        <v>1543</v>
      </c>
      <c r="B10" s="36"/>
      <c r="C10" s="36"/>
      <c r="D10" s="291"/>
      <c r="E10" s="291"/>
      <c r="H10" s="309" t="s">
        <v>1544</v>
      </c>
      <c r="I10" s="309"/>
      <c r="J10" s="309"/>
      <c r="K10" s="309"/>
      <c r="L10" s="309"/>
      <c r="M10" s="309"/>
      <c r="N10" s="309"/>
    </row>
    <row r="11" spans="1:14" ht="15.6" x14ac:dyDescent="0.3">
      <c r="A11" s="14">
        <v>1</v>
      </c>
      <c r="B11" s="14" t="s">
        <v>1545</v>
      </c>
      <c r="C11" s="14" t="s">
        <v>1546</v>
      </c>
      <c r="D11" s="16">
        <v>11890</v>
      </c>
      <c r="E11" s="196">
        <v>14268</v>
      </c>
      <c r="H11" s="309" t="s">
        <v>1547</v>
      </c>
      <c r="I11" s="309"/>
      <c r="J11" s="309"/>
      <c r="K11" s="309"/>
      <c r="L11" s="309"/>
      <c r="M11" s="309"/>
      <c r="N11" s="309"/>
    </row>
    <row r="12" spans="1:14" ht="15.6" x14ac:dyDescent="0.3">
      <c r="A12" s="26">
        <v>2</v>
      </c>
      <c r="B12" s="17" t="s">
        <v>1548</v>
      </c>
      <c r="C12" s="26" t="s">
        <v>1549</v>
      </c>
      <c r="D12" s="16"/>
      <c r="E12" s="66"/>
      <c r="H12" s="309" t="s">
        <v>1550</v>
      </c>
      <c r="I12" s="309"/>
      <c r="J12" s="309"/>
      <c r="K12" s="309"/>
      <c r="L12" s="309"/>
      <c r="M12" s="309"/>
      <c r="N12" s="309"/>
    </row>
    <row r="13" spans="1:14" ht="15.6" x14ac:dyDescent="0.3">
      <c r="A13" s="38"/>
      <c r="B13" s="1"/>
      <c r="C13" s="38" t="s">
        <v>1551</v>
      </c>
      <c r="D13" s="16">
        <v>15130</v>
      </c>
      <c r="E13" s="196">
        <v>18156</v>
      </c>
      <c r="H13" s="309" t="s">
        <v>1552</v>
      </c>
      <c r="I13" s="309"/>
      <c r="J13" s="309"/>
      <c r="K13" s="309"/>
      <c r="L13" s="309"/>
      <c r="M13" s="309"/>
      <c r="N13" s="309"/>
    </row>
    <row r="14" spans="1:14" ht="15.6" x14ac:dyDescent="0.3">
      <c r="A14" s="14">
        <v>3</v>
      </c>
      <c r="B14" s="14" t="s">
        <v>1553</v>
      </c>
      <c r="C14" s="14" t="s">
        <v>1554</v>
      </c>
      <c r="D14" s="16">
        <v>12910</v>
      </c>
      <c r="E14" s="196">
        <v>15492</v>
      </c>
      <c r="H14" s="309" t="s">
        <v>1555</v>
      </c>
      <c r="I14" s="309"/>
      <c r="J14" s="309"/>
      <c r="K14" s="309"/>
      <c r="L14" s="309"/>
      <c r="M14" s="309"/>
      <c r="N14" s="309"/>
    </row>
    <row r="15" spans="1:14" x14ac:dyDescent="0.3">
      <c r="A15" s="17"/>
      <c r="B15" s="17"/>
      <c r="C15" s="17"/>
      <c r="D15" s="18"/>
      <c r="E15" s="18"/>
    </row>
    <row r="16" spans="1:14" x14ac:dyDescent="0.3">
      <c r="A16" s="1"/>
      <c r="B16" s="1"/>
      <c r="C16" s="1"/>
      <c r="D16" s="18"/>
      <c r="E16" s="18"/>
    </row>
    <row r="17" spans="1:6" ht="24.6" x14ac:dyDescent="0.4">
      <c r="A17" s="36" t="s">
        <v>1556</v>
      </c>
      <c r="B17" s="36"/>
      <c r="C17" s="36"/>
      <c r="D17" s="291"/>
      <c r="E17" s="19"/>
      <c r="F17" s="268" t="s">
        <v>37</v>
      </c>
    </row>
    <row r="18" spans="1:6" x14ac:dyDescent="0.3">
      <c r="A18" s="14">
        <v>1</v>
      </c>
      <c r="B18" s="14" t="s">
        <v>1557</v>
      </c>
      <c r="C18" s="15" t="s">
        <v>1558</v>
      </c>
      <c r="D18" s="16">
        <v>34210</v>
      </c>
      <c r="E18" s="196">
        <v>41052</v>
      </c>
    </row>
    <row r="19" spans="1:6" x14ac:dyDescent="0.3">
      <c r="A19" s="14">
        <v>2</v>
      </c>
      <c r="B19" s="14" t="s">
        <v>1559</v>
      </c>
      <c r="C19" s="15" t="s">
        <v>1560</v>
      </c>
      <c r="D19" s="16">
        <v>34210</v>
      </c>
      <c r="E19" s="196">
        <v>41052</v>
      </c>
    </row>
    <row r="20" spans="1:6" x14ac:dyDescent="0.3">
      <c r="A20" s="14">
        <v>3</v>
      </c>
      <c r="B20" s="14" t="s">
        <v>1561</v>
      </c>
      <c r="C20" s="15" t="s">
        <v>1562</v>
      </c>
      <c r="D20" s="16">
        <v>40210</v>
      </c>
      <c r="E20" s="196">
        <v>48252</v>
      </c>
    </row>
    <row r="21" spans="1:6" x14ac:dyDescent="0.3">
      <c r="A21" s="14">
        <v>4</v>
      </c>
      <c r="B21" s="14" t="s">
        <v>1563</v>
      </c>
      <c r="C21" s="15" t="s">
        <v>1564</v>
      </c>
      <c r="D21" s="16">
        <v>40210</v>
      </c>
      <c r="E21" s="196">
        <v>48252</v>
      </c>
    </row>
    <row r="22" spans="1:6" x14ac:dyDescent="0.3">
      <c r="A22" s="14">
        <v>5</v>
      </c>
      <c r="B22" s="14" t="s">
        <v>1565</v>
      </c>
      <c r="C22" s="15" t="s">
        <v>1566</v>
      </c>
      <c r="D22" s="16">
        <v>34210</v>
      </c>
      <c r="E22" s="196">
        <v>41052</v>
      </c>
    </row>
    <row r="23" spans="1:6" x14ac:dyDescent="0.3">
      <c r="A23" s="14">
        <v>6</v>
      </c>
      <c r="B23" s="14" t="s">
        <v>1567</v>
      </c>
      <c r="C23" s="15" t="s">
        <v>1568</v>
      </c>
      <c r="D23" s="16">
        <v>34210</v>
      </c>
      <c r="E23" s="196">
        <v>41052</v>
      </c>
    </row>
    <row r="24" spans="1:6" x14ac:dyDescent="0.3">
      <c r="A24" s="14">
        <v>7</v>
      </c>
      <c r="B24" s="14" t="s">
        <v>1569</v>
      </c>
      <c r="C24" s="15" t="s">
        <v>1570</v>
      </c>
      <c r="D24" s="16">
        <v>40210</v>
      </c>
      <c r="E24" s="196">
        <v>48252</v>
      </c>
    </row>
    <row r="25" spans="1:6" x14ac:dyDescent="0.3">
      <c r="A25" s="14">
        <v>8</v>
      </c>
      <c r="B25" s="14" t="s">
        <v>1571</v>
      </c>
      <c r="C25" s="15" t="s">
        <v>1572</v>
      </c>
      <c r="D25" s="16">
        <v>40210</v>
      </c>
      <c r="E25" s="196">
        <v>48252</v>
      </c>
    </row>
    <row r="26" spans="1:6" x14ac:dyDescent="0.3">
      <c r="A26" s="14">
        <v>9</v>
      </c>
      <c r="B26" s="14" t="s">
        <v>1573</v>
      </c>
      <c r="C26" s="15" t="s">
        <v>1574</v>
      </c>
      <c r="D26" s="16">
        <v>36840</v>
      </c>
      <c r="E26" s="196">
        <v>44208</v>
      </c>
    </row>
    <row r="27" spans="1:6" x14ac:dyDescent="0.3">
      <c r="A27" s="14">
        <v>10</v>
      </c>
      <c r="B27" s="14" t="s">
        <v>1575</v>
      </c>
      <c r="C27" s="15" t="s">
        <v>1576</v>
      </c>
      <c r="D27" s="16">
        <v>36840</v>
      </c>
      <c r="E27" s="196">
        <v>44208</v>
      </c>
    </row>
    <row r="28" spans="1:6" x14ac:dyDescent="0.3">
      <c r="A28" s="14">
        <v>11</v>
      </c>
      <c r="B28" s="14" t="s">
        <v>1577</v>
      </c>
      <c r="C28" s="15" t="s">
        <v>1578</v>
      </c>
      <c r="D28" s="16">
        <v>36840</v>
      </c>
      <c r="E28" s="196">
        <v>44208</v>
      </c>
    </row>
    <row r="29" spans="1:6" x14ac:dyDescent="0.3">
      <c r="A29" s="14">
        <v>12</v>
      </c>
      <c r="B29" s="14" t="s">
        <v>1579</v>
      </c>
      <c r="C29" s="15" t="s">
        <v>1580</v>
      </c>
      <c r="D29" s="16">
        <v>36840</v>
      </c>
      <c r="E29" s="196">
        <v>44208</v>
      </c>
    </row>
    <row r="30" spans="1:6" x14ac:dyDescent="0.3">
      <c r="A30" s="14">
        <v>13</v>
      </c>
      <c r="B30" s="14" t="s">
        <v>1581</v>
      </c>
      <c r="C30" s="15" t="s">
        <v>1582</v>
      </c>
      <c r="D30" s="16">
        <v>36840</v>
      </c>
      <c r="E30" s="196">
        <v>44208</v>
      </c>
    </row>
    <row r="31" spans="1:6" x14ac:dyDescent="0.3">
      <c r="A31" s="14">
        <v>14</v>
      </c>
      <c r="B31" s="14" t="s">
        <v>1583</v>
      </c>
      <c r="C31" s="15" t="s">
        <v>1584</v>
      </c>
      <c r="D31" s="16">
        <v>36840</v>
      </c>
      <c r="E31" s="196">
        <v>44208</v>
      </c>
    </row>
    <row r="32" spans="1:6" x14ac:dyDescent="0.3">
      <c r="A32" s="14">
        <v>15</v>
      </c>
      <c r="B32" s="14" t="s">
        <v>1585</v>
      </c>
      <c r="C32" s="15" t="s">
        <v>1586</v>
      </c>
      <c r="D32" s="16">
        <v>42440</v>
      </c>
      <c r="E32" s="196">
        <v>50928</v>
      </c>
    </row>
    <row r="33" spans="1:6" x14ac:dyDescent="0.3">
      <c r="A33" s="14">
        <v>16</v>
      </c>
      <c r="B33" s="14" t="s">
        <v>1587</v>
      </c>
      <c r="C33" s="15" t="s">
        <v>1588</v>
      </c>
      <c r="D33" s="16">
        <v>42440</v>
      </c>
      <c r="E33" s="196">
        <v>50928</v>
      </c>
    </row>
    <row r="34" spans="1:6" x14ac:dyDescent="0.3">
      <c r="A34" s="14">
        <v>17</v>
      </c>
      <c r="B34" s="14" t="s">
        <v>1589</v>
      </c>
      <c r="C34" s="15" t="s">
        <v>1590</v>
      </c>
      <c r="D34" s="16">
        <v>42440</v>
      </c>
      <c r="E34" s="196">
        <v>50928</v>
      </c>
    </row>
    <row r="35" spans="1:6" x14ac:dyDescent="0.3">
      <c r="A35" s="14">
        <v>18</v>
      </c>
      <c r="B35" s="14" t="s">
        <v>1591</v>
      </c>
      <c r="C35" s="15" t="s">
        <v>1592</v>
      </c>
      <c r="D35" s="16">
        <v>42440</v>
      </c>
      <c r="E35" s="196">
        <v>50928</v>
      </c>
    </row>
    <row r="36" spans="1:6" x14ac:dyDescent="0.3">
      <c r="A36" s="14">
        <v>19</v>
      </c>
      <c r="B36" s="14" t="s">
        <v>1593</v>
      </c>
      <c r="C36" s="15" t="s">
        <v>1594</v>
      </c>
      <c r="D36" s="16">
        <v>42440</v>
      </c>
      <c r="E36" s="196">
        <v>50928</v>
      </c>
    </row>
    <row r="37" spans="1:6" x14ac:dyDescent="0.3">
      <c r="A37" s="14">
        <v>20</v>
      </c>
      <c r="B37" s="14" t="s">
        <v>1595</v>
      </c>
      <c r="C37" s="15" t="s">
        <v>1596</v>
      </c>
      <c r="D37" s="16">
        <v>42440</v>
      </c>
      <c r="E37" s="196">
        <v>50928</v>
      </c>
    </row>
    <row r="38" spans="1:6" x14ac:dyDescent="0.3">
      <c r="A38" s="175"/>
      <c r="B38" s="1"/>
      <c r="C38" s="1"/>
      <c r="D38" s="176"/>
      <c r="E38" s="176"/>
    </row>
    <row r="39" spans="1:6" ht="24.6" x14ac:dyDescent="0.4">
      <c r="A39" s="11" t="s">
        <v>1597</v>
      </c>
      <c r="B39" s="11" t="s">
        <v>1598</v>
      </c>
      <c r="C39" s="11"/>
      <c r="D39" s="179"/>
      <c r="E39" s="179"/>
      <c r="F39" s="268" t="s">
        <v>37</v>
      </c>
    </row>
    <row r="40" spans="1:6" x14ac:dyDescent="0.3">
      <c r="A40" s="180"/>
      <c r="B40" s="170"/>
      <c r="C40" s="170"/>
      <c r="D40" s="23" t="s">
        <v>34</v>
      </c>
      <c r="E40" s="23" t="s">
        <v>35</v>
      </c>
    </row>
    <row r="41" spans="1:6" x14ac:dyDescent="0.3">
      <c r="A41" s="20">
        <v>1</v>
      </c>
      <c r="B41" s="20" t="s">
        <v>1599</v>
      </c>
      <c r="C41" s="21" t="s">
        <v>1600</v>
      </c>
      <c r="D41" s="16">
        <v>45240</v>
      </c>
      <c r="E41" s="196">
        <v>54288</v>
      </c>
    </row>
    <row r="42" spans="1:6" x14ac:dyDescent="0.3">
      <c r="A42" s="14">
        <v>2</v>
      </c>
      <c r="B42" s="14" t="s">
        <v>1601</v>
      </c>
      <c r="C42" s="15" t="s">
        <v>1602</v>
      </c>
      <c r="D42" s="16">
        <v>47300</v>
      </c>
      <c r="E42" s="196">
        <v>56760</v>
      </c>
    </row>
    <row r="43" spans="1:6" x14ac:dyDescent="0.3">
      <c r="A43" s="14">
        <v>3</v>
      </c>
      <c r="B43" s="14" t="s">
        <v>1603</v>
      </c>
      <c r="C43" s="15" t="s">
        <v>1604</v>
      </c>
      <c r="D43" s="16">
        <v>55530</v>
      </c>
      <c r="E43" s="196">
        <v>66636</v>
      </c>
    </row>
    <row r="44" spans="1:6" x14ac:dyDescent="0.3">
      <c r="A44" s="14">
        <v>4</v>
      </c>
      <c r="B44" s="14" t="s">
        <v>1605</v>
      </c>
      <c r="C44" s="15" t="s">
        <v>1606</v>
      </c>
      <c r="D44" s="16">
        <v>64690</v>
      </c>
      <c r="E44" s="196">
        <v>77628</v>
      </c>
    </row>
    <row r="45" spans="1:6" x14ac:dyDescent="0.3">
      <c r="A45" s="14">
        <v>5</v>
      </c>
      <c r="B45" s="14" t="s">
        <v>1607</v>
      </c>
      <c r="C45" s="15" t="s">
        <v>1608</v>
      </c>
      <c r="D45" s="16">
        <v>82260</v>
      </c>
      <c r="E45" s="196">
        <v>98712</v>
      </c>
    </row>
    <row r="46" spans="1:6" x14ac:dyDescent="0.3">
      <c r="A46" s="181"/>
      <c r="B46" s="1"/>
      <c r="C46" s="1"/>
      <c r="D46" s="18"/>
      <c r="E46" s="18"/>
    </row>
    <row r="47" spans="1:6" x14ac:dyDescent="0.3">
      <c r="A47" s="181"/>
      <c r="B47" s="1"/>
      <c r="C47" s="1"/>
      <c r="D47" s="18"/>
      <c r="E47" s="18"/>
    </row>
    <row r="48" spans="1:6" ht="24.6" x14ac:dyDescent="0.4">
      <c r="A48" s="107" t="s">
        <v>1609</v>
      </c>
      <c r="B48" s="174" t="s">
        <v>1610</v>
      </c>
      <c r="C48" s="11"/>
      <c r="D48" s="19"/>
      <c r="E48" s="19"/>
      <c r="F48" s="268" t="s">
        <v>37</v>
      </c>
    </row>
    <row r="49" spans="1:6" x14ac:dyDescent="0.3">
      <c r="A49" s="180"/>
      <c r="B49" s="170"/>
      <c r="C49" s="170"/>
      <c r="D49" s="18"/>
      <c r="E49" s="18"/>
    </row>
    <row r="50" spans="1:6" x14ac:dyDescent="0.3">
      <c r="A50" s="20">
        <v>1</v>
      </c>
      <c r="B50" s="20" t="s">
        <v>1611</v>
      </c>
      <c r="C50" s="21" t="s">
        <v>1612</v>
      </c>
      <c r="D50" s="16">
        <v>38510</v>
      </c>
      <c r="E50" s="196">
        <v>46212</v>
      </c>
    </row>
    <row r="51" spans="1:6" x14ac:dyDescent="0.3">
      <c r="A51" s="14">
        <v>2</v>
      </c>
      <c r="B51" s="14" t="s">
        <v>1613</v>
      </c>
      <c r="C51" s="15" t="s">
        <v>1614</v>
      </c>
      <c r="D51" s="16">
        <v>40010</v>
      </c>
      <c r="E51" s="196">
        <v>48012</v>
      </c>
    </row>
    <row r="52" spans="1:6" x14ac:dyDescent="0.3">
      <c r="A52" s="14">
        <v>3</v>
      </c>
      <c r="B52" s="14" t="s">
        <v>1615</v>
      </c>
      <c r="C52" s="15" t="s">
        <v>1616</v>
      </c>
      <c r="D52" s="16">
        <v>50480</v>
      </c>
      <c r="E52" s="196">
        <v>60576</v>
      </c>
    </row>
    <row r="53" spans="1:6" x14ac:dyDescent="0.3">
      <c r="A53" s="14">
        <v>4</v>
      </c>
      <c r="B53" s="14" t="s">
        <v>1617</v>
      </c>
      <c r="C53" s="15" t="s">
        <v>1618</v>
      </c>
      <c r="D53" s="16">
        <v>64490</v>
      </c>
      <c r="E53" s="196">
        <v>77388</v>
      </c>
    </row>
    <row r="55" spans="1:6" ht="24.6" x14ac:dyDescent="0.4">
      <c r="A55" s="107" t="s">
        <v>1619</v>
      </c>
      <c r="B55" s="174" t="s">
        <v>1620</v>
      </c>
      <c r="C55" s="11"/>
      <c r="D55" s="19"/>
      <c r="E55" s="19"/>
      <c r="F55" s="268" t="s">
        <v>37</v>
      </c>
    </row>
    <row r="56" spans="1:6" x14ac:dyDescent="0.3">
      <c r="A56" s="180"/>
      <c r="B56" s="170"/>
      <c r="C56" s="170"/>
      <c r="D56" s="18"/>
      <c r="E56" s="18"/>
    </row>
    <row r="57" spans="1:6" ht="20.399999999999999" x14ac:dyDescent="0.3">
      <c r="A57" s="277">
        <v>1</v>
      </c>
      <c r="B57" s="277" t="s">
        <v>1621</v>
      </c>
      <c r="C57" s="275" t="s">
        <v>1622</v>
      </c>
      <c r="D57" s="276">
        <v>17000</v>
      </c>
      <c r="E57" s="248">
        <v>20400</v>
      </c>
    </row>
    <row r="58" spans="1:6" x14ac:dyDescent="0.3">
      <c r="A58" s="17"/>
      <c r="B58" s="17"/>
      <c r="C58" s="17"/>
      <c r="D58" s="150"/>
      <c r="E58" s="18"/>
    </row>
    <row r="59" spans="1:6" ht="24.6" x14ac:dyDescent="0.4">
      <c r="A59" s="107" t="s">
        <v>1623</v>
      </c>
      <c r="B59" s="174" t="s">
        <v>1624</v>
      </c>
      <c r="C59" s="11"/>
      <c r="D59" s="19"/>
      <c r="E59" s="19"/>
      <c r="F59" s="268" t="s">
        <v>37</v>
      </c>
    </row>
    <row r="60" spans="1:6" x14ac:dyDescent="0.3">
      <c r="A60" s="278"/>
      <c r="B60" s="279"/>
      <c r="C60" s="170"/>
      <c r="D60" s="18"/>
      <c r="E60" s="18"/>
    </row>
    <row r="61" spans="1:6" ht="20.399999999999999" x14ac:dyDescent="0.3">
      <c r="A61" s="277">
        <v>1</v>
      </c>
      <c r="B61" s="277" t="s">
        <v>1625</v>
      </c>
      <c r="C61" s="275" t="s">
        <v>1626</v>
      </c>
      <c r="D61" s="276">
        <v>30600</v>
      </c>
      <c r="E61" s="248">
        <v>36720</v>
      </c>
    </row>
    <row r="63" spans="1:6" ht="24.6" x14ac:dyDescent="0.4">
      <c r="A63" s="107" t="s">
        <v>1627</v>
      </c>
      <c r="B63" s="174" t="s">
        <v>1628</v>
      </c>
      <c r="C63" s="11"/>
      <c r="D63" s="19"/>
      <c r="E63" s="19"/>
      <c r="F63" s="268" t="s">
        <v>37</v>
      </c>
    </row>
    <row r="64" spans="1:6" x14ac:dyDescent="0.3">
      <c r="A64" s="180"/>
      <c r="B64" s="170"/>
      <c r="C64" s="170"/>
      <c r="D64" s="18"/>
      <c r="E64" s="18"/>
    </row>
    <row r="65" spans="1:6" x14ac:dyDescent="0.3">
      <c r="A65" s="277">
        <v>1</v>
      </c>
      <c r="B65" s="277" t="s">
        <v>1629</v>
      </c>
      <c r="C65" s="275" t="s">
        <v>1630</v>
      </c>
      <c r="D65" s="276">
        <v>41800</v>
      </c>
      <c r="E65" s="248">
        <v>50160</v>
      </c>
    </row>
    <row r="66" spans="1:6" x14ac:dyDescent="0.3">
      <c r="A66" s="277">
        <v>2</v>
      </c>
      <c r="B66" s="277" t="s">
        <v>1631</v>
      </c>
      <c r="C66" s="275" t="s">
        <v>1632</v>
      </c>
      <c r="D66" s="276">
        <v>49600</v>
      </c>
      <c r="E66" s="248">
        <v>59520</v>
      </c>
    </row>
    <row r="68" spans="1:6" ht="24.6" x14ac:dyDescent="0.4">
      <c r="A68" s="107" t="s">
        <v>1633</v>
      </c>
      <c r="B68" s="174" t="s">
        <v>1634</v>
      </c>
      <c r="C68" s="11"/>
      <c r="D68" s="19"/>
      <c r="E68" s="19"/>
      <c r="F68" s="268" t="s">
        <v>37</v>
      </c>
    </row>
    <row r="69" spans="1:6" x14ac:dyDescent="0.3">
      <c r="A69" s="180"/>
      <c r="B69" s="170"/>
      <c r="C69" s="170"/>
      <c r="D69" s="18"/>
      <c r="E69" s="18"/>
    </row>
    <row r="70" spans="1:6" ht="20.399999999999999" x14ac:dyDescent="0.3">
      <c r="A70" s="277">
        <v>1</v>
      </c>
      <c r="B70" s="277" t="s">
        <v>1635</v>
      </c>
      <c r="C70" s="284" t="s">
        <v>1636</v>
      </c>
      <c r="D70" s="276">
        <v>61920</v>
      </c>
      <c r="E70" s="248">
        <v>74304</v>
      </c>
    </row>
    <row r="71" spans="1:6" x14ac:dyDescent="0.3">
      <c r="A71" s="277">
        <v>2</v>
      </c>
      <c r="B71" s="277" t="s">
        <v>1637</v>
      </c>
      <c r="C71" s="275" t="s">
        <v>1638</v>
      </c>
      <c r="D71" s="276">
        <v>61920</v>
      </c>
      <c r="E71" s="248">
        <v>74304</v>
      </c>
    </row>
    <row r="73" spans="1:6" ht="24.6" x14ac:dyDescent="0.4">
      <c r="A73" s="107" t="s">
        <v>1639</v>
      </c>
      <c r="B73" s="174" t="s">
        <v>1640</v>
      </c>
      <c r="C73" s="11"/>
      <c r="D73" s="19"/>
      <c r="E73" s="19"/>
      <c r="F73" s="268" t="s">
        <v>37</v>
      </c>
    </row>
    <row r="74" spans="1:6" x14ac:dyDescent="0.3">
      <c r="A74" s="180"/>
      <c r="B74" s="170"/>
      <c r="C74" s="170"/>
      <c r="D74" s="18"/>
      <c r="E74" s="18"/>
    </row>
    <row r="75" spans="1:6" ht="30.6" x14ac:dyDescent="0.3">
      <c r="A75" s="277">
        <v>1</v>
      </c>
      <c r="B75" s="277" t="s">
        <v>1641</v>
      </c>
      <c r="C75" s="275" t="s">
        <v>1642</v>
      </c>
      <c r="D75" s="276">
        <v>33000</v>
      </c>
      <c r="E75" s="248">
        <v>39600</v>
      </c>
    </row>
    <row r="76" spans="1:6" x14ac:dyDescent="0.3">
      <c r="A76" s="280"/>
      <c r="B76" s="280"/>
      <c r="C76" s="281"/>
      <c r="D76" s="282"/>
      <c r="E76" s="283"/>
    </row>
  </sheetData>
  <mergeCells count="12">
    <mergeCell ref="I2:N2"/>
    <mergeCell ref="H14:N14"/>
    <mergeCell ref="H5:N5"/>
    <mergeCell ref="I6:M6"/>
    <mergeCell ref="H7:N7"/>
    <mergeCell ref="H8:N8"/>
    <mergeCell ref="H9:N9"/>
    <mergeCell ref="H4:N4"/>
    <mergeCell ref="H10:N10"/>
    <mergeCell ref="H11:N11"/>
    <mergeCell ref="H12:N12"/>
    <mergeCell ref="H13:N13"/>
  </mergeCells>
  <hyperlinks>
    <hyperlink ref="H5" location="'6. Доп. оборудование'!A2:A7" display="6.1. Устройства распредления электропитания 19&quot; 3U (ЩРЗ)"/>
    <hyperlink ref="I6" location="'6. Доп. оборудование'!A10:A16" display="6.2.  Аккумуляторные блоки"/>
    <hyperlink ref="H8" location="'6. Доп. оборудование'!A39:A47" display="6.4. АВР переменного тока 380В (Трехфазные)"/>
    <hyperlink ref="H9" location="'6. Доп. оборудование'!A48:A53" display="6.5. АВР переменного тока 220В (Однофазные)"/>
    <hyperlink ref="H7" location="'6. Доп. оборудование'!A18:A38" display="6.3. АВР постоянного тока с нулевой бестоковой паузой"/>
    <hyperlink ref="F39" location="'6. Доп. оборудование'!L1:L17" display="⇧"/>
    <hyperlink ref="F48" location="'6. Доп. оборудование'!L1:L17" display="⇧"/>
    <hyperlink ref="I2" location="ОГЛАВЛЕНИЕ!A1" display="ОГЛАВЛЕНИЕ"/>
    <hyperlink ref="F17" location="'6. Доп. оборудование'!L1:L17" display="⇧"/>
    <hyperlink ref="F55" location="'6. Доп. оборудование'!L1:L17" display="⇧"/>
    <hyperlink ref="F59" location="'6. Доп. оборудование'!L1:L17" display="⇧"/>
    <hyperlink ref="F63" location="'6. Доп. оборудование'!L1:L17" display="⇧"/>
    <hyperlink ref="F68" location="'6. Доп. оборудование'!L1:L17" display="⇧"/>
    <hyperlink ref="F73" location="'6. Доп. оборудование'!L1:L17" display="⇧"/>
    <hyperlink ref="H10" location="'6. Доп. оборудование'!A48:A53" display="6.5. АВР переменного тока 220В (Однофазные)"/>
    <hyperlink ref="H11" location="'6. Доп. оборудование'!A48:A53" display="6.5. АВР переменного тока 220В (Однофазные)"/>
    <hyperlink ref="H12" location="'6. Доп. оборудование'!A48:A53" display="6.5. АВР переменного тока 220В (Однофазные)"/>
    <hyperlink ref="H13" location="'6. Доп. оборудование'!A48:A53" display="6.5. АВР переменного тока 220В (Однофазные)"/>
    <hyperlink ref="H14" location="'6. Доп. оборудование'!A48:A53" display="6.5. АВР переменного тока 220В (Однофазные)"/>
    <hyperlink ref="H10:N10" location="'6. Доп. оборудование'!A55:A58" display="6.6. Блок дополнительных реле для совместной работы с УКУ"/>
    <hyperlink ref="H11:N11" location="'6. Доп. оборудование'!A59:A62" display="6.7. Блок дискретных входов для мониторинга состояния 48 сухих контактов."/>
    <hyperlink ref="H12:N12" location="'6. Доп. оборудование'!A63:A67" display="6.8. Диодная развязка цепей DC на напряжение до 300В."/>
    <hyperlink ref="H13:N13" location="'6. Доп. оборудование'!A68:A72" display="6.9. Панели оператора для дистанционного управления и мониторинга."/>
    <hyperlink ref="H14:N14" location="'6. Доп. оборудование'!A73:A75" display="6.10. Мониторинг АКБ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27"/>
  <sheetViews>
    <sheetView showGridLines="0" showRowColHeaders="0" zoomScale="85" zoomScaleNormal="85" workbookViewId="0">
      <selection activeCell="E39" sqref="E39"/>
    </sheetView>
  </sheetViews>
  <sheetFormatPr defaultRowHeight="14.4" x14ac:dyDescent="0.3"/>
  <cols>
    <col min="1" max="1" width="4.88671875" customWidth="1"/>
    <col min="2" max="2" width="45.6640625" customWidth="1"/>
    <col min="3" max="3" width="92.109375" customWidth="1"/>
    <col min="4" max="8" width="8.88671875" style="234"/>
    <col min="9" max="9" width="131.33203125" customWidth="1"/>
    <col min="10" max="10" width="8.88671875" customWidth="1"/>
  </cols>
  <sheetData>
    <row r="1" spans="1:12" ht="18" x14ac:dyDescent="0.35">
      <c r="A1" s="6" t="s">
        <v>17</v>
      </c>
      <c r="B1" s="6" t="s">
        <v>1643</v>
      </c>
      <c r="C1" s="8"/>
      <c r="D1" s="233"/>
      <c r="E1" s="233"/>
    </row>
    <row r="2" spans="1:12" ht="24.6" x14ac:dyDescent="0.4">
      <c r="A2" s="183" t="s">
        <v>1644</v>
      </c>
      <c r="B2" s="183"/>
      <c r="C2" s="183"/>
      <c r="D2" s="235"/>
      <c r="E2" s="235"/>
      <c r="F2" s="236"/>
      <c r="G2" s="236"/>
      <c r="H2" s="236"/>
      <c r="I2" s="294" t="s">
        <v>31</v>
      </c>
    </row>
    <row r="3" spans="1:12" ht="15.6" x14ac:dyDescent="0.3">
      <c r="A3" s="183" t="s">
        <v>1645</v>
      </c>
      <c r="B3" s="183"/>
      <c r="C3" s="183"/>
      <c r="D3" s="235"/>
      <c r="E3" s="235"/>
      <c r="F3" s="236"/>
      <c r="G3" s="236"/>
      <c r="H3" s="236"/>
      <c r="L3" s="225"/>
    </row>
    <row r="4" spans="1:12" ht="17.399999999999999" x14ac:dyDescent="0.3">
      <c r="A4" s="333"/>
      <c r="B4" s="333"/>
      <c r="C4" s="333"/>
      <c r="D4" s="333"/>
      <c r="E4" s="333"/>
      <c r="I4" s="223" t="s">
        <v>1646</v>
      </c>
    </row>
    <row r="5" spans="1:12" ht="15.6" x14ac:dyDescent="0.3">
      <c r="A5" s="317" t="s">
        <v>1647</v>
      </c>
      <c r="B5" s="295" t="s">
        <v>1648</v>
      </c>
      <c r="C5" s="296"/>
      <c r="D5" s="237"/>
      <c r="E5" s="237"/>
      <c r="I5" s="262" t="s">
        <v>1649</v>
      </c>
      <c r="J5" s="256"/>
      <c r="K5" s="255"/>
    </row>
    <row r="6" spans="1:12" ht="15.6" x14ac:dyDescent="0.3">
      <c r="A6" s="317"/>
      <c r="B6" s="318" t="s">
        <v>1650</v>
      </c>
      <c r="C6" s="319"/>
      <c r="D6" s="239"/>
      <c r="E6" s="239"/>
      <c r="I6" s="262" t="s">
        <v>1651</v>
      </c>
      <c r="J6" s="256"/>
      <c r="K6" s="255"/>
    </row>
    <row r="7" spans="1:12" ht="15.6" x14ac:dyDescent="0.3">
      <c r="A7" s="317"/>
      <c r="B7" s="320" t="s">
        <v>1652</v>
      </c>
      <c r="C7" s="321"/>
      <c r="D7" s="240"/>
      <c r="E7" s="240"/>
      <c r="I7" s="262" t="s">
        <v>1653</v>
      </c>
      <c r="J7" s="256"/>
      <c r="K7" s="255"/>
    </row>
    <row r="8" spans="1:12" ht="31.95" customHeight="1" x14ac:dyDescent="0.3">
      <c r="A8" s="317"/>
      <c r="B8" s="315" t="s">
        <v>1654</v>
      </c>
      <c r="C8" s="316"/>
      <c r="D8" s="241"/>
      <c r="E8" s="241"/>
      <c r="I8" s="262" t="s">
        <v>1655</v>
      </c>
      <c r="J8" s="256"/>
      <c r="K8" s="255"/>
    </row>
    <row r="9" spans="1:12" ht="15.6" x14ac:dyDescent="0.3">
      <c r="A9" s="317"/>
      <c r="B9" s="320" t="s">
        <v>1656</v>
      </c>
      <c r="C9" s="321"/>
      <c r="D9" s="240"/>
      <c r="E9" s="240"/>
      <c r="I9" s="262" t="s">
        <v>1657</v>
      </c>
      <c r="J9" s="256"/>
      <c r="K9" s="255"/>
    </row>
    <row r="10" spans="1:12" ht="15.6" x14ac:dyDescent="0.3">
      <c r="A10" s="317"/>
      <c r="B10" s="330" t="s">
        <v>1658</v>
      </c>
      <c r="C10" s="331"/>
      <c r="D10" s="242"/>
      <c r="E10" s="242"/>
      <c r="I10" s="262" t="s">
        <v>1659</v>
      </c>
      <c r="J10" s="256"/>
      <c r="K10" s="255"/>
    </row>
    <row r="11" spans="1:12" ht="15.6" x14ac:dyDescent="0.3">
      <c r="A11" s="317"/>
      <c r="B11" s="320" t="s">
        <v>1660</v>
      </c>
      <c r="C11" s="321"/>
      <c r="D11" s="240"/>
      <c r="E11" s="240"/>
      <c r="I11" s="262" t="s">
        <v>1661</v>
      </c>
      <c r="J11" s="256"/>
      <c r="K11" s="255"/>
    </row>
    <row r="12" spans="1:12" ht="46.2" customHeight="1" x14ac:dyDescent="0.3">
      <c r="A12" s="317"/>
      <c r="B12" s="332" t="s">
        <v>1662</v>
      </c>
      <c r="C12" s="316"/>
      <c r="D12" s="241"/>
      <c r="E12" s="241"/>
      <c r="I12" s="262" t="s">
        <v>1663</v>
      </c>
      <c r="J12" s="256"/>
      <c r="K12" s="255"/>
    </row>
    <row r="13" spans="1:12" ht="15.6" x14ac:dyDescent="0.3">
      <c r="A13" s="317"/>
      <c r="B13" s="336" t="s">
        <v>1664</v>
      </c>
      <c r="C13" s="336"/>
      <c r="D13" s="240"/>
      <c r="E13" s="240"/>
      <c r="I13" s="262" t="s">
        <v>1665</v>
      </c>
      <c r="J13" s="256"/>
      <c r="K13" s="255"/>
    </row>
    <row r="14" spans="1:12" ht="15.6" x14ac:dyDescent="0.3">
      <c r="A14" s="317"/>
      <c r="B14" s="334" t="s">
        <v>1666</v>
      </c>
      <c r="C14" s="335"/>
      <c r="D14" s="243"/>
      <c r="E14" s="243"/>
      <c r="I14" s="262" t="s">
        <v>1667</v>
      </c>
      <c r="J14" s="256"/>
      <c r="K14" s="255"/>
    </row>
    <row r="15" spans="1:12" ht="15.6" x14ac:dyDescent="0.3">
      <c r="A15" s="327"/>
      <c r="B15" s="328"/>
      <c r="C15" s="328"/>
      <c r="D15" s="328"/>
      <c r="E15" s="329"/>
      <c r="I15" s="262" t="s">
        <v>1668</v>
      </c>
      <c r="J15" s="256"/>
      <c r="K15" s="255"/>
    </row>
    <row r="16" spans="1:12" ht="15.6" x14ac:dyDescent="0.3">
      <c r="A16" s="244"/>
      <c r="B16" s="322" t="s">
        <v>1669</v>
      </c>
      <c r="C16" s="323"/>
      <c r="D16" s="245" t="s">
        <v>34</v>
      </c>
      <c r="E16" s="245" t="s">
        <v>55</v>
      </c>
      <c r="I16" s="262" t="s">
        <v>1670</v>
      </c>
      <c r="J16" s="256"/>
      <c r="K16" s="255"/>
    </row>
    <row r="17" spans="1:11" ht="15.6" x14ac:dyDescent="0.3">
      <c r="A17" s="246">
        <v>1</v>
      </c>
      <c r="B17" s="247" t="s">
        <v>1666</v>
      </c>
      <c r="C17" s="247" t="s">
        <v>1671</v>
      </c>
      <c r="D17" s="248">
        <v>97900</v>
      </c>
      <c r="E17" s="248">
        <v>117480</v>
      </c>
      <c r="G17" s="259"/>
      <c r="I17" s="262" t="s">
        <v>1672</v>
      </c>
      <c r="J17" s="256"/>
      <c r="K17" s="255"/>
    </row>
    <row r="18" spans="1:11" ht="15.6" x14ac:dyDescent="0.3">
      <c r="A18" s="244"/>
      <c r="B18" s="322" t="s">
        <v>1673</v>
      </c>
      <c r="C18" s="323"/>
      <c r="D18" s="245" t="s">
        <v>34</v>
      </c>
      <c r="E18" s="245" t="s">
        <v>55</v>
      </c>
      <c r="G18" s="259"/>
      <c r="I18" s="262" t="s">
        <v>1674</v>
      </c>
      <c r="J18" s="256"/>
      <c r="K18" s="255"/>
    </row>
    <row r="19" spans="1:11" ht="40.799999999999997" x14ac:dyDescent="0.3">
      <c r="A19" s="246">
        <v>2</v>
      </c>
      <c r="B19" s="249" t="s">
        <v>1675</v>
      </c>
      <c r="C19" s="250" t="s">
        <v>1676</v>
      </c>
      <c r="D19" s="248">
        <v>61930</v>
      </c>
      <c r="E19" s="248">
        <v>74316</v>
      </c>
      <c r="G19" s="259"/>
      <c r="I19" s="262" t="s">
        <v>1677</v>
      </c>
      <c r="J19" s="256"/>
      <c r="K19" s="255"/>
    </row>
    <row r="20" spans="1:11" ht="15.6" x14ac:dyDescent="0.3">
      <c r="A20" s="326"/>
      <c r="B20" s="326"/>
      <c r="C20" s="326"/>
      <c r="D20" s="326"/>
      <c r="E20" s="326"/>
      <c r="G20" s="259"/>
      <c r="I20" s="262" t="s">
        <v>1678</v>
      </c>
      <c r="J20" s="256"/>
      <c r="K20" s="254"/>
    </row>
    <row r="21" spans="1:11" ht="40.799999999999997" x14ac:dyDescent="0.3">
      <c r="A21" s="246">
        <v>3</v>
      </c>
      <c r="B21" s="249" t="s">
        <v>1679</v>
      </c>
      <c r="C21" s="250" t="s">
        <v>1680</v>
      </c>
      <c r="D21" s="248">
        <v>61930</v>
      </c>
      <c r="E21" s="248">
        <v>74316</v>
      </c>
      <c r="G21" s="259"/>
      <c r="I21" s="262" t="s">
        <v>1681</v>
      </c>
      <c r="J21" s="256"/>
      <c r="K21" s="254"/>
    </row>
    <row r="22" spans="1:11" ht="15.6" x14ac:dyDescent="0.3">
      <c r="A22" s="246">
        <v>4</v>
      </c>
      <c r="B22" s="247" t="s">
        <v>1682</v>
      </c>
      <c r="C22" s="247" t="s">
        <v>1683</v>
      </c>
      <c r="D22" s="248">
        <v>77100</v>
      </c>
      <c r="E22" s="248">
        <v>92520</v>
      </c>
      <c r="G22" s="260"/>
      <c r="I22" s="262" t="s">
        <v>1684</v>
      </c>
      <c r="J22" s="256"/>
      <c r="K22" s="254"/>
    </row>
    <row r="23" spans="1:11" ht="15.6" x14ac:dyDescent="0.3">
      <c r="A23" s="246">
        <v>5</v>
      </c>
      <c r="B23" s="247" t="s">
        <v>1685</v>
      </c>
      <c r="C23" s="247" t="s">
        <v>1686</v>
      </c>
      <c r="D23" s="248">
        <v>67450</v>
      </c>
      <c r="E23" s="248">
        <v>80940</v>
      </c>
      <c r="G23" s="260"/>
      <c r="I23" s="262" t="s">
        <v>1687</v>
      </c>
      <c r="J23" s="256"/>
      <c r="K23" s="254"/>
    </row>
    <row r="24" spans="1:11" ht="15.6" x14ac:dyDescent="0.3">
      <c r="A24" s="246">
        <v>6</v>
      </c>
      <c r="B24" s="247" t="s">
        <v>1688</v>
      </c>
      <c r="C24" s="247" t="s">
        <v>1689</v>
      </c>
      <c r="D24" s="248">
        <v>57820</v>
      </c>
      <c r="E24" s="248">
        <v>69384</v>
      </c>
      <c r="G24" s="260"/>
      <c r="I24" s="262" t="s">
        <v>1690</v>
      </c>
      <c r="J24" s="256"/>
      <c r="K24" s="254"/>
    </row>
    <row r="25" spans="1:11" ht="15.6" x14ac:dyDescent="0.3">
      <c r="A25" s="326"/>
      <c r="B25" s="326"/>
      <c r="C25" s="326"/>
      <c r="D25" s="326"/>
      <c r="E25" s="326"/>
      <c r="G25" s="259"/>
      <c r="I25" s="262" t="s">
        <v>1691</v>
      </c>
      <c r="J25" s="256"/>
      <c r="K25" s="254"/>
    </row>
    <row r="26" spans="1:11" ht="40.799999999999997" x14ac:dyDescent="0.3">
      <c r="A26" s="246">
        <v>7</v>
      </c>
      <c r="B26" s="249" t="s">
        <v>1692</v>
      </c>
      <c r="C26" s="250" t="s">
        <v>1693</v>
      </c>
      <c r="D26" s="248">
        <v>55020</v>
      </c>
      <c r="E26" s="248">
        <v>66024</v>
      </c>
      <c r="G26" s="259"/>
      <c r="I26" s="262" t="s">
        <v>1694</v>
      </c>
      <c r="J26" s="256"/>
      <c r="K26" s="254"/>
    </row>
    <row r="27" spans="1:11" ht="15.6" x14ac:dyDescent="0.3">
      <c r="A27" s="326"/>
      <c r="B27" s="326"/>
      <c r="C27" s="326"/>
      <c r="D27" s="326"/>
      <c r="E27" s="326"/>
      <c r="G27" s="259"/>
      <c r="I27" s="262" t="s">
        <v>1695</v>
      </c>
      <c r="J27" s="256"/>
      <c r="K27" s="254"/>
    </row>
    <row r="28" spans="1:11" ht="51" x14ac:dyDescent="0.3">
      <c r="A28" s="246">
        <v>8</v>
      </c>
      <c r="B28" s="249" t="s">
        <v>1696</v>
      </c>
      <c r="C28" s="250" t="s">
        <v>1697</v>
      </c>
      <c r="D28" s="248">
        <v>65440</v>
      </c>
      <c r="E28" s="248">
        <v>78528</v>
      </c>
      <c r="G28" s="259"/>
      <c r="I28" s="262" t="s">
        <v>1698</v>
      </c>
      <c r="J28" s="256"/>
      <c r="K28" s="254"/>
    </row>
    <row r="29" spans="1:11" ht="24.6" x14ac:dyDescent="0.4">
      <c r="A29" s="326"/>
      <c r="B29" s="326"/>
      <c r="C29" s="326"/>
      <c r="D29" s="326"/>
      <c r="E29" s="326"/>
      <c r="F29" s="269" t="s">
        <v>37</v>
      </c>
      <c r="G29" s="259"/>
      <c r="I29" s="262" t="s">
        <v>1699</v>
      </c>
      <c r="J29" s="256"/>
      <c r="K29" s="254"/>
    </row>
    <row r="30" spans="1:11" ht="51" x14ac:dyDescent="0.3">
      <c r="A30" s="246">
        <v>9</v>
      </c>
      <c r="B30" s="249" t="s">
        <v>1700</v>
      </c>
      <c r="C30" s="250" t="s">
        <v>1701</v>
      </c>
      <c r="D30" s="248">
        <v>65440</v>
      </c>
      <c r="E30" s="248">
        <v>78528</v>
      </c>
      <c r="G30" s="259"/>
      <c r="I30" s="262" t="s">
        <v>1702</v>
      </c>
      <c r="J30" s="256"/>
      <c r="K30" s="254"/>
    </row>
    <row r="31" spans="1:11" ht="15.6" x14ac:dyDescent="0.3">
      <c r="A31" s="246">
        <v>10</v>
      </c>
      <c r="B31" s="247" t="s">
        <v>1682</v>
      </c>
      <c r="C31" s="247" t="s">
        <v>1683</v>
      </c>
      <c r="D31" s="248">
        <v>77100</v>
      </c>
      <c r="E31" s="248">
        <v>92520</v>
      </c>
      <c r="G31" s="260"/>
      <c r="I31" s="262" t="s">
        <v>1703</v>
      </c>
      <c r="J31" s="256"/>
      <c r="K31" s="254"/>
    </row>
    <row r="32" spans="1:11" ht="15.6" x14ac:dyDescent="0.3">
      <c r="A32" s="246">
        <v>11</v>
      </c>
      <c r="B32" s="247" t="s">
        <v>1685</v>
      </c>
      <c r="C32" s="247" t="s">
        <v>1686</v>
      </c>
      <c r="D32" s="248">
        <v>67450</v>
      </c>
      <c r="E32" s="248">
        <v>80940</v>
      </c>
      <c r="G32" s="260"/>
      <c r="I32" s="262" t="s">
        <v>1704</v>
      </c>
      <c r="J32" s="256"/>
      <c r="K32" s="254"/>
    </row>
    <row r="33" spans="1:25" ht="15.6" x14ac:dyDescent="0.3">
      <c r="A33" s="246">
        <v>12</v>
      </c>
      <c r="B33" s="247" t="s">
        <v>1688</v>
      </c>
      <c r="C33" s="247" t="s">
        <v>1689</v>
      </c>
      <c r="D33" s="248">
        <v>57820</v>
      </c>
      <c r="E33" s="248">
        <v>69384</v>
      </c>
      <c r="G33" s="260"/>
      <c r="I33" s="262" t="s">
        <v>1705</v>
      </c>
      <c r="J33" s="256"/>
      <c r="K33" s="254"/>
    </row>
    <row r="34" spans="1:25" ht="15.6" x14ac:dyDescent="0.3">
      <c r="A34" s="244"/>
      <c r="B34" s="322" t="s">
        <v>1706</v>
      </c>
      <c r="C34" s="323"/>
      <c r="D34" s="245" t="s">
        <v>34</v>
      </c>
      <c r="E34" s="245" t="s">
        <v>55</v>
      </c>
      <c r="G34" s="259"/>
      <c r="I34" s="262" t="s">
        <v>1707</v>
      </c>
      <c r="J34" s="256"/>
      <c r="K34" s="254"/>
    </row>
    <row r="35" spans="1:25" ht="51" x14ac:dyDescent="0.3">
      <c r="A35" s="246">
        <v>13</v>
      </c>
      <c r="B35" s="247" t="s">
        <v>1708</v>
      </c>
      <c r="C35" s="251" t="s">
        <v>1709</v>
      </c>
      <c r="D35" s="242">
        <v>44520</v>
      </c>
      <c r="E35" s="248">
        <v>53424</v>
      </c>
      <c r="G35" s="259"/>
      <c r="I35" s="262" t="s">
        <v>1710</v>
      </c>
      <c r="J35" s="256"/>
      <c r="K35" s="254"/>
    </row>
    <row r="36" spans="1:25" ht="51" x14ac:dyDescent="0.3">
      <c r="A36" s="246">
        <v>14</v>
      </c>
      <c r="B36" s="247" t="s">
        <v>1711</v>
      </c>
      <c r="C36" s="251" t="s">
        <v>1712</v>
      </c>
      <c r="D36" s="242">
        <v>44520</v>
      </c>
      <c r="E36" s="248">
        <v>53424</v>
      </c>
      <c r="G36" s="259"/>
      <c r="I36" s="262" t="s">
        <v>1713</v>
      </c>
      <c r="J36" s="256"/>
      <c r="K36" s="254"/>
    </row>
    <row r="37" spans="1:25" ht="51" x14ac:dyDescent="0.3">
      <c r="A37" s="246">
        <v>15</v>
      </c>
      <c r="B37" s="247" t="s">
        <v>1714</v>
      </c>
      <c r="C37" s="251" t="s">
        <v>1715</v>
      </c>
      <c r="D37" s="242">
        <v>44520</v>
      </c>
      <c r="E37" s="248">
        <v>53424</v>
      </c>
      <c r="G37" s="259"/>
      <c r="I37" s="262" t="s">
        <v>1716</v>
      </c>
      <c r="J37" s="256"/>
      <c r="K37" s="254"/>
    </row>
    <row r="38" spans="1:25" ht="40.799999999999997" x14ac:dyDescent="0.3">
      <c r="A38" s="246">
        <v>16</v>
      </c>
      <c r="B38" s="247" t="s">
        <v>1717</v>
      </c>
      <c r="C38" s="251" t="s">
        <v>1718</v>
      </c>
      <c r="D38" s="242">
        <v>44180</v>
      </c>
      <c r="E38" s="248">
        <v>53016</v>
      </c>
      <c r="G38" s="259"/>
      <c r="I38" s="262" t="s">
        <v>1719</v>
      </c>
      <c r="J38" s="256"/>
      <c r="K38" s="254"/>
    </row>
    <row r="39" spans="1:25" ht="40.799999999999997" x14ac:dyDescent="0.3">
      <c r="A39" s="246">
        <v>17</v>
      </c>
      <c r="B39" s="247" t="s">
        <v>1720</v>
      </c>
      <c r="C39" s="251" t="s">
        <v>1721</v>
      </c>
      <c r="D39" s="242">
        <v>44180</v>
      </c>
      <c r="E39" s="248">
        <v>53016</v>
      </c>
      <c r="G39" s="259"/>
      <c r="I39" s="262" t="s">
        <v>1722</v>
      </c>
      <c r="J39" s="256"/>
      <c r="K39" s="254"/>
    </row>
    <row r="40" spans="1:25" ht="40.799999999999997" x14ac:dyDescent="0.3">
      <c r="A40" s="246">
        <v>18</v>
      </c>
      <c r="B40" s="247" t="s">
        <v>1723</v>
      </c>
      <c r="C40" s="251" t="s">
        <v>1724</v>
      </c>
      <c r="D40" s="242">
        <v>44180</v>
      </c>
      <c r="E40" s="248">
        <v>53016</v>
      </c>
      <c r="G40" s="259"/>
      <c r="I40" s="262" t="s">
        <v>1725</v>
      </c>
      <c r="J40" s="256"/>
      <c r="K40" s="254"/>
    </row>
    <row r="41" spans="1:25" s="253" customFormat="1" ht="15.75" customHeight="1" x14ac:dyDescent="0.3">
      <c r="A41" s="244"/>
      <c r="B41" s="322" t="s">
        <v>1726</v>
      </c>
      <c r="C41" s="323"/>
      <c r="D41" s="245" t="s">
        <v>34</v>
      </c>
      <c r="E41" s="245" t="s">
        <v>55</v>
      </c>
      <c r="F41" s="234"/>
      <c r="G41" s="259"/>
      <c r="I41" s="262" t="s">
        <v>1727</v>
      </c>
      <c r="J41" s="256"/>
      <c r="K41" s="254"/>
      <c r="T41"/>
      <c r="U41"/>
      <c r="V41"/>
      <c r="Y41"/>
    </row>
    <row r="42" spans="1:25" s="253" customFormat="1" ht="15.75" customHeight="1" x14ac:dyDescent="0.3">
      <c r="A42" s="246">
        <v>19</v>
      </c>
      <c r="B42" s="247" t="s">
        <v>1728</v>
      </c>
      <c r="C42" s="247" t="s">
        <v>1729</v>
      </c>
      <c r="D42" s="242">
        <v>15540</v>
      </c>
      <c r="E42" s="248">
        <v>18648</v>
      </c>
      <c r="F42" s="234"/>
      <c r="G42" s="261"/>
      <c r="I42" s="252"/>
    </row>
    <row r="43" spans="1:25" s="253" customFormat="1" ht="15.75" customHeight="1" x14ac:dyDescent="0.3">
      <c r="A43" s="246">
        <v>20</v>
      </c>
      <c r="B43" s="247" t="s">
        <v>1730</v>
      </c>
      <c r="C43" s="247" t="s">
        <v>1731</v>
      </c>
      <c r="D43" s="242">
        <v>19620</v>
      </c>
      <c r="E43" s="248">
        <v>23544</v>
      </c>
      <c r="F43" s="234"/>
      <c r="G43" s="261"/>
      <c r="I43" s="252"/>
      <c r="N43" s="254"/>
      <c r="O43" s="254"/>
      <c r="P43" s="254"/>
    </row>
    <row r="44" spans="1:25" s="253" customFormat="1" ht="15.75" customHeight="1" x14ac:dyDescent="0.3">
      <c r="A44" s="246">
        <v>21</v>
      </c>
      <c r="B44" s="247" t="s">
        <v>1732</v>
      </c>
      <c r="C44" s="247" t="s">
        <v>1733</v>
      </c>
      <c r="D44" s="242">
        <v>23620</v>
      </c>
      <c r="E44" s="248">
        <v>28344</v>
      </c>
      <c r="F44" s="234"/>
      <c r="G44" s="261"/>
    </row>
    <row r="45" spans="1:25" s="253" customFormat="1" ht="15.75" customHeight="1" x14ac:dyDescent="0.3">
      <c r="A45" s="246">
        <v>22</v>
      </c>
      <c r="B45" s="247" t="s">
        <v>1734</v>
      </c>
      <c r="C45" s="247" t="s">
        <v>1735</v>
      </c>
      <c r="D45" s="242">
        <v>27620</v>
      </c>
      <c r="E45" s="248">
        <v>33144</v>
      </c>
      <c r="F45" s="234"/>
      <c r="G45" s="261"/>
      <c r="K45" s="252"/>
    </row>
    <row r="46" spans="1:25" s="253" customFormat="1" ht="15.6" x14ac:dyDescent="0.3">
      <c r="A46" s="246">
        <v>23</v>
      </c>
      <c r="B46" s="247" t="s">
        <v>1736</v>
      </c>
      <c r="C46" s="247" t="s">
        <v>1737</v>
      </c>
      <c r="D46" s="242">
        <v>31620</v>
      </c>
      <c r="E46" s="248">
        <v>37944</v>
      </c>
      <c r="F46" s="234"/>
      <c r="G46" s="261"/>
      <c r="K46" s="252"/>
    </row>
    <row r="47" spans="1:25" s="253" customFormat="1" ht="15.75" customHeight="1" x14ac:dyDescent="0.3">
      <c r="A47" s="246">
        <v>24</v>
      </c>
      <c r="B47" s="247" t="s">
        <v>1738</v>
      </c>
      <c r="C47" s="247" t="s">
        <v>1739</v>
      </c>
      <c r="D47" s="242">
        <v>35620</v>
      </c>
      <c r="E47" s="248">
        <v>42744</v>
      </c>
      <c r="F47" s="234"/>
      <c r="G47" s="261"/>
      <c r="K47" s="252"/>
    </row>
    <row r="48" spans="1:25" s="253" customFormat="1" ht="15.75" customHeight="1" x14ac:dyDescent="0.3">
      <c r="A48" s="244"/>
      <c r="B48" s="322" t="s">
        <v>1740</v>
      </c>
      <c r="C48" s="323"/>
      <c r="D48" s="245" t="s">
        <v>34</v>
      </c>
      <c r="E48" s="245" t="s">
        <v>55</v>
      </c>
      <c r="F48" s="234"/>
      <c r="G48" s="259"/>
      <c r="K48" s="252"/>
    </row>
    <row r="49" spans="1:11" s="253" customFormat="1" ht="51" x14ac:dyDescent="0.3">
      <c r="A49" s="246">
        <v>25</v>
      </c>
      <c r="B49" s="247" t="s">
        <v>1741</v>
      </c>
      <c r="C49" s="251" t="s">
        <v>1742</v>
      </c>
      <c r="D49" s="248">
        <v>92190</v>
      </c>
      <c r="E49" s="248">
        <v>110628</v>
      </c>
      <c r="F49" s="234"/>
      <c r="G49" s="259"/>
      <c r="K49" s="252"/>
    </row>
    <row r="50" spans="1:11" s="253" customFormat="1" ht="61.2" x14ac:dyDescent="0.3">
      <c r="A50" s="246">
        <v>26</v>
      </c>
      <c r="B50" s="247" t="s">
        <v>1743</v>
      </c>
      <c r="C50" s="251" t="s">
        <v>1744</v>
      </c>
      <c r="D50" s="248">
        <v>69520</v>
      </c>
      <c r="E50" s="248">
        <v>83424</v>
      </c>
      <c r="F50" s="234"/>
      <c r="G50" s="259"/>
      <c r="K50" s="252"/>
    </row>
    <row r="51" spans="1:11" s="253" customFormat="1" ht="21" x14ac:dyDescent="0.3">
      <c r="A51" s="246">
        <v>27</v>
      </c>
      <c r="B51" s="247" t="s">
        <v>1745</v>
      </c>
      <c r="C51" s="251" t="s">
        <v>1746</v>
      </c>
      <c r="D51" s="248">
        <v>7070</v>
      </c>
      <c r="E51" s="248">
        <v>8484</v>
      </c>
      <c r="F51" s="234"/>
      <c r="G51" s="259"/>
      <c r="K51" s="252"/>
    </row>
    <row r="52" spans="1:11" s="253" customFormat="1" ht="20.399999999999999" x14ac:dyDescent="0.3">
      <c r="A52" s="246">
        <v>28</v>
      </c>
      <c r="B52" s="247" t="s">
        <v>1747</v>
      </c>
      <c r="C52" s="251" t="s">
        <v>1748</v>
      </c>
      <c r="D52" s="324" t="s">
        <v>1749</v>
      </c>
      <c r="E52" s="325"/>
      <c r="F52" s="234"/>
      <c r="G52" s="259"/>
      <c r="K52" s="252"/>
    </row>
    <row r="53" spans="1:11" s="253" customFormat="1" ht="40.799999999999997" x14ac:dyDescent="0.3">
      <c r="A53" s="246">
        <v>29</v>
      </c>
      <c r="B53" s="247" t="s">
        <v>1750</v>
      </c>
      <c r="C53" s="251" t="s">
        <v>1751</v>
      </c>
      <c r="D53" s="248">
        <v>29700</v>
      </c>
      <c r="E53" s="248">
        <v>35640</v>
      </c>
      <c r="F53" s="234"/>
      <c r="G53" s="259"/>
      <c r="K53" s="252"/>
    </row>
    <row r="54" spans="1:11" s="253" customFormat="1" ht="15.6" x14ac:dyDescent="0.3">
      <c r="A54" s="246">
        <v>30</v>
      </c>
      <c r="B54" s="247" t="s">
        <v>1752</v>
      </c>
      <c r="C54" s="247" t="s">
        <v>1753</v>
      </c>
      <c r="D54" s="248">
        <v>3800</v>
      </c>
      <c r="E54" s="248">
        <v>4560</v>
      </c>
      <c r="F54" s="234"/>
      <c r="G54" s="259"/>
      <c r="K54" s="252"/>
    </row>
    <row r="55" spans="1:11" s="253" customFormat="1" ht="15.75" customHeight="1" x14ac:dyDescent="0.25">
      <c r="A55" s="326"/>
      <c r="B55" s="326"/>
      <c r="C55" s="326"/>
      <c r="D55" s="326"/>
      <c r="E55" s="326"/>
      <c r="F55" s="234"/>
      <c r="G55" s="259"/>
      <c r="K55" s="252"/>
    </row>
    <row r="56" spans="1:11" s="253" customFormat="1" ht="15.75" customHeight="1" x14ac:dyDescent="0.25">
      <c r="A56" s="333"/>
      <c r="B56" s="333"/>
      <c r="C56" s="333"/>
      <c r="D56" s="333"/>
      <c r="E56" s="333"/>
      <c r="F56" s="234"/>
      <c r="G56" s="259"/>
      <c r="K56" s="252"/>
    </row>
    <row r="57" spans="1:11" s="253" customFormat="1" ht="15.75" customHeight="1" x14ac:dyDescent="0.35">
      <c r="A57" s="317" t="s">
        <v>1754</v>
      </c>
      <c r="B57" s="295" t="s">
        <v>1648</v>
      </c>
      <c r="C57" s="296"/>
      <c r="D57" s="237"/>
      <c r="E57" s="237"/>
      <c r="F57" s="270" t="s">
        <v>37</v>
      </c>
      <c r="G57" s="259"/>
      <c r="K57" s="252"/>
    </row>
    <row r="58" spans="1:11" s="253" customFormat="1" ht="15.75" customHeight="1" x14ac:dyDescent="0.3">
      <c r="A58" s="317"/>
      <c r="B58" s="318" t="s">
        <v>1650</v>
      </c>
      <c r="C58" s="319"/>
      <c r="D58" s="239"/>
      <c r="E58" s="239"/>
      <c r="F58" s="234"/>
      <c r="G58" s="259"/>
      <c r="K58" s="252"/>
    </row>
    <row r="59" spans="1:11" s="253" customFormat="1" ht="15.75" customHeight="1" x14ac:dyDescent="0.3">
      <c r="A59" s="317"/>
      <c r="B59" s="320" t="s">
        <v>1652</v>
      </c>
      <c r="C59" s="321"/>
      <c r="D59" s="240"/>
      <c r="E59" s="240"/>
      <c r="F59" s="234"/>
      <c r="G59" s="259"/>
      <c r="K59" s="252"/>
    </row>
    <row r="60" spans="1:11" s="253" customFormat="1" ht="28.2" customHeight="1" x14ac:dyDescent="0.3">
      <c r="A60" s="317"/>
      <c r="B60" s="315" t="s">
        <v>1654</v>
      </c>
      <c r="C60" s="316"/>
      <c r="D60" s="241"/>
      <c r="E60" s="241"/>
      <c r="F60" s="234"/>
      <c r="G60" s="259"/>
      <c r="K60" s="252"/>
    </row>
    <row r="61" spans="1:11" s="253" customFormat="1" ht="15.75" customHeight="1" x14ac:dyDescent="0.3">
      <c r="A61" s="317"/>
      <c r="B61" s="320" t="s">
        <v>1656</v>
      </c>
      <c r="C61" s="321"/>
      <c r="D61" s="240"/>
      <c r="E61" s="240"/>
      <c r="F61" s="234"/>
      <c r="G61" s="259"/>
      <c r="K61" s="252"/>
    </row>
    <row r="62" spans="1:11" s="253" customFormat="1" ht="15.75" customHeight="1" x14ac:dyDescent="0.3">
      <c r="A62" s="317"/>
      <c r="B62" s="330" t="s">
        <v>1658</v>
      </c>
      <c r="C62" s="331"/>
      <c r="D62" s="242"/>
      <c r="E62" s="242"/>
      <c r="F62" s="234"/>
      <c r="G62" s="259"/>
      <c r="K62" s="252"/>
    </row>
    <row r="63" spans="1:11" s="253" customFormat="1" ht="15.75" customHeight="1" x14ac:dyDescent="0.3">
      <c r="A63" s="317"/>
      <c r="B63" s="320" t="s">
        <v>1660</v>
      </c>
      <c r="C63" s="321"/>
      <c r="D63" s="240"/>
      <c r="E63" s="240"/>
      <c r="F63" s="234"/>
      <c r="G63" s="259"/>
    </row>
    <row r="64" spans="1:11" s="253" customFormat="1" ht="61.95" customHeight="1" x14ac:dyDescent="0.3">
      <c r="A64" s="317"/>
      <c r="B64" s="332" t="s">
        <v>1755</v>
      </c>
      <c r="C64" s="316"/>
      <c r="D64" s="241"/>
      <c r="E64" s="241"/>
      <c r="F64" s="234"/>
      <c r="G64" s="259"/>
    </row>
    <row r="65" spans="1:7" s="253" customFormat="1" ht="15.75" customHeight="1" x14ac:dyDescent="0.3">
      <c r="A65" s="317"/>
      <c r="B65" s="336" t="s">
        <v>1664</v>
      </c>
      <c r="C65" s="336"/>
      <c r="D65" s="240"/>
      <c r="E65" s="240"/>
      <c r="F65" s="234"/>
      <c r="G65" s="259"/>
    </row>
    <row r="66" spans="1:7" s="253" customFormat="1" ht="15.75" customHeight="1" x14ac:dyDescent="0.3">
      <c r="A66" s="317"/>
      <c r="B66" s="334" t="s">
        <v>1756</v>
      </c>
      <c r="C66" s="335"/>
      <c r="D66" s="243"/>
      <c r="E66" s="243"/>
      <c r="F66" s="234"/>
      <c r="G66" s="259"/>
    </row>
    <row r="67" spans="1:7" s="253" customFormat="1" ht="15.75" customHeight="1" x14ac:dyDescent="0.3">
      <c r="A67" s="327"/>
      <c r="B67" s="328"/>
      <c r="C67" s="328"/>
      <c r="D67" s="328"/>
      <c r="E67" s="329"/>
      <c r="F67" s="234"/>
      <c r="G67" s="259"/>
    </row>
    <row r="68" spans="1:7" s="253" customFormat="1" ht="15.75" customHeight="1" x14ac:dyDescent="0.3">
      <c r="A68" s="244"/>
      <c r="B68" s="322" t="s">
        <v>1669</v>
      </c>
      <c r="C68" s="323"/>
      <c r="D68" s="245" t="s">
        <v>34</v>
      </c>
      <c r="E68" s="245" t="s">
        <v>55</v>
      </c>
      <c r="F68" s="234"/>
      <c r="G68" s="259"/>
    </row>
    <row r="69" spans="1:7" s="253" customFormat="1" ht="15.75" customHeight="1" x14ac:dyDescent="0.3">
      <c r="A69" s="246">
        <v>1</v>
      </c>
      <c r="B69" s="247" t="s">
        <v>1756</v>
      </c>
      <c r="C69" s="247" t="s">
        <v>1757</v>
      </c>
      <c r="D69" s="248">
        <v>68730</v>
      </c>
      <c r="E69" s="248">
        <v>82476</v>
      </c>
      <c r="F69" s="234"/>
      <c r="G69" s="259"/>
    </row>
    <row r="70" spans="1:7" s="253" customFormat="1" ht="15.75" customHeight="1" x14ac:dyDescent="0.3">
      <c r="A70" s="244"/>
      <c r="B70" s="322" t="s">
        <v>1673</v>
      </c>
      <c r="C70" s="323"/>
      <c r="D70" s="245" t="s">
        <v>34</v>
      </c>
      <c r="E70" s="245" t="s">
        <v>55</v>
      </c>
      <c r="F70" s="234"/>
      <c r="G70" s="259"/>
    </row>
    <row r="71" spans="1:7" s="253" customFormat="1" ht="40.799999999999997" x14ac:dyDescent="0.3">
      <c r="A71" s="246">
        <v>2</v>
      </c>
      <c r="B71" s="249" t="s">
        <v>1758</v>
      </c>
      <c r="C71" s="250" t="s">
        <v>1759</v>
      </c>
      <c r="D71" s="248">
        <v>61930</v>
      </c>
      <c r="E71" s="248">
        <v>74316</v>
      </c>
      <c r="F71" s="234"/>
      <c r="G71" s="259"/>
    </row>
    <row r="72" spans="1:7" s="253" customFormat="1" ht="15.75" customHeight="1" x14ac:dyDescent="0.25">
      <c r="A72" s="326"/>
      <c r="B72" s="326"/>
      <c r="C72" s="326"/>
      <c r="D72" s="326"/>
      <c r="E72" s="326"/>
      <c r="F72" s="234"/>
      <c r="G72" s="259"/>
    </row>
    <row r="73" spans="1:7" s="253" customFormat="1" ht="40.799999999999997" x14ac:dyDescent="0.3">
      <c r="A73" s="246">
        <v>3</v>
      </c>
      <c r="B73" s="249" t="s">
        <v>1760</v>
      </c>
      <c r="C73" s="250" t="s">
        <v>1761</v>
      </c>
      <c r="D73" s="248">
        <v>61930</v>
      </c>
      <c r="E73" s="248">
        <v>74316</v>
      </c>
      <c r="F73" s="234"/>
      <c r="G73" s="259"/>
    </row>
    <row r="74" spans="1:7" s="253" customFormat="1" ht="15.6" x14ac:dyDescent="0.25">
      <c r="A74" s="246">
        <v>4</v>
      </c>
      <c r="B74" s="247" t="s">
        <v>1682</v>
      </c>
      <c r="C74" s="247" t="s">
        <v>1683</v>
      </c>
      <c r="D74" s="248">
        <v>77100</v>
      </c>
      <c r="E74" s="248">
        <v>92520</v>
      </c>
      <c r="F74" s="234"/>
      <c r="G74" s="260"/>
    </row>
    <row r="75" spans="1:7" s="253" customFormat="1" ht="15.75" customHeight="1" x14ac:dyDescent="0.25">
      <c r="A75" s="246">
        <v>5</v>
      </c>
      <c r="B75" s="247" t="s">
        <v>1685</v>
      </c>
      <c r="C75" s="247" t="s">
        <v>1686</v>
      </c>
      <c r="D75" s="248">
        <v>67450</v>
      </c>
      <c r="E75" s="248">
        <v>80940</v>
      </c>
      <c r="F75" s="234"/>
      <c r="G75" s="260"/>
    </row>
    <row r="76" spans="1:7" s="253" customFormat="1" ht="15.6" x14ac:dyDescent="0.25">
      <c r="A76" s="246">
        <v>6</v>
      </c>
      <c r="B76" s="247" t="s">
        <v>1688</v>
      </c>
      <c r="C76" s="247" t="s">
        <v>1689</v>
      </c>
      <c r="D76" s="248">
        <v>57820</v>
      </c>
      <c r="E76" s="248">
        <v>69384</v>
      </c>
      <c r="F76" s="234"/>
      <c r="G76" s="260"/>
    </row>
    <row r="77" spans="1:7" s="253" customFormat="1" ht="15.75" customHeight="1" x14ac:dyDescent="0.25">
      <c r="A77" s="326"/>
      <c r="B77" s="326"/>
      <c r="C77" s="326"/>
      <c r="D77" s="326"/>
      <c r="E77" s="326"/>
      <c r="F77" s="234"/>
      <c r="G77" s="259"/>
    </row>
    <row r="78" spans="1:7" ht="40.799999999999997" x14ac:dyDescent="0.3">
      <c r="A78" s="246">
        <v>7</v>
      </c>
      <c r="B78" s="249" t="s">
        <v>1762</v>
      </c>
      <c r="C78" s="250" t="s">
        <v>1763</v>
      </c>
      <c r="D78" s="248">
        <v>55020</v>
      </c>
      <c r="E78" s="248">
        <v>66024</v>
      </c>
      <c r="G78" s="259"/>
    </row>
    <row r="79" spans="1:7" x14ac:dyDescent="0.3">
      <c r="A79" s="326"/>
      <c r="B79" s="326"/>
      <c r="C79" s="326"/>
      <c r="D79" s="326"/>
      <c r="E79" s="326"/>
      <c r="G79" s="259"/>
    </row>
    <row r="80" spans="1:7" ht="51" x14ac:dyDescent="0.3">
      <c r="A80" s="246">
        <v>8</v>
      </c>
      <c r="B80" s="249" t="s">
        <v>1764</v>
      </c>
      <c r="C80" s="250" t="s">
        <v>1765</v>
      </c>
      <c r="D80" s="248">
        <v>47910</v>
      </c>
      <c r="E80" s="248">
        <v>57492</v>
      </c>
      <c r="G80" s="259"/>
    </row>
    <row r="81" spans="1:7" x14ac:dyDescent="0.3">
      <c r="A81" s="326"/>
      <c r="B81" s="326"/>
      <c r="C81" s="326"/>
      <c r="D81" s="326"/>
      <c r="E81" s="326"/>
      <c r="G81" s="259"/>
    </row>
    <row r="82" spans="1:7" ht="51" x14ac:dyDescent="0.3">
      <c r="A82" s="246">
        <v>9</v>
      </c>
      <c r="B82" s="249" t="s">
        <v>1766</v>
      </c>
      <c r="C82" s="250" t="s">
        <v>1767</v>
      </c>
      <c r="D82" s="248">
        <v>47910</v>
      </c>
      <c r="E82" s="248">
        <v>57492</v>
      </c>
      <c r="G82" s="259"/>
    </row>
    <row r="83" spans="1:7" x14ac:dyDescent="0.3">
      <c r="A83" s="246">
        <v>10</v>
      </c>
      <c r="B83" s="247" t="s">
        <v>1682</v>
      </c>
      <c r="C83" s="247" t="s">
        <v>1683</v>
      </c>
      <c r="D83" s="248">
        <v>77100</v>
      </c>
      <c r="E83" s="248">
        <v>92520</v>
      </c>
      <c r="G83" s="260"/>
    </row>
    <row r="84" spans="1:7" x14ac:dyDescent="0.3">
      <c r="A84" s="246">
        <v>11</v>
      </c>
      <c r="B84" s="247" t="s">
        <v>1685</v>
      </c>
      <c r="C84" s="247" t="s">
        <v>1686</v>
      </c>
      <c r="D84" s="248">
        <v>67450</v>
      </c>
      <c r="E84" s="248">
        <v>80940</v>
      </c>
      <c r="G84" s="260"/>
    </row>
    <row r="85" spans="1:7" x14ac:dyDescent="0.3">
      <c r="A85" s="246">
        <v>12</v>
      </c>
      <c r="B85" s="247" t="s">
        <v>1688</v>
      </c>
      <c r="C85" s="247" t="s">
        <v>1689</v>
      </c>
      <c r="D85" s="248">
        <v>57820</v>
      </c>
      <c r="E85" s="248">
        <v>69384</v>
      </c>
      <c r="G85" s="260"/>
    </row>
    <row r="86" spans="1:7" ht="20.399999999999999" x14ac:dyDescent="0.35">
      <c r="A86" s="244"/>
      <c r="B86" s="322" t="s">
        <v>1706</v>
      </c>
      <c r="C86" s="323"/>
      <c r="D86" s="245" t="s">
        <v>34</v>
      </c>
      <c r="E86" s="245" t="s">
        <v>55</v>
      </c>
      <c r="F86" s="270" t="s">
        <v>37</v>
      </c>
      <c r="G86" s="259"/>
    </row>
    <row r="87" spans="1:7" ht="51" x14ac:dyDescent="0.3">
      <c r="A87" s="246">
        <v>13</v>
      </c>
      <c r="B87" s="247" t="s">
        <v>1708</v>
      </c>
      <c r="C87" s="251" t="s">
        <v>1709</v>
      </c>
      <c r="D87" s="242">
        <v>44520</v>
      </c>
      <c r="E87" s="248">
        <v>53424</v>
      </c>
      <c r="G87" s="259"/>
    </row>
    <row r="88" spans="1:7" ht="51" x14ac:dyDescent="0.3">
      <c r="A88" s="246">
        <v>14</v>
      </c>
      <c r="B88" s="247" t="s">
        <v>1711</v>
      </c>
      <c r="C88" s="251" t="s">
        <v>1712</v>
      </c>
      <c r="D88" s="242">
        <v>44520</v>
      </c>
      <c r="E88" s="248">
        <v>53424</v>
      </c>
      <c r="G88" s="259"/>
    </row>
    <row r="89" spans="1:7" ht="51" x14ac:dyDescent="0.3">
      <c r="A89" s="246">
        <v>15</v>
      </c>
      <c r="B89" s="247" t="s">
        <v>1714</v>
      </c>
      <c r="C89" s="251" t="s">
        <v>1715</v>
      </c>
      <c r="D89" s="242">
        <v>44520</v>
      </c>
      <c r="E89" s="248">
        <v>53424</v>
      </c>
      <c r="G89" s="259"/>
    </row>
    <row r="90" spans="1:7" s="238" customFormat="1" ht="40.799999999999997" x14ac:dyDescent="0.3">
      <c r="A90" s="246">
        <v>16</v>
      </c>
      <c r="B90" s="247" t="s">
        <v>1717</v>
      </c>
      <c r="C90" s="251" t="s">
        <v>1718</v>
      </c>
      <c r="D90" s="242">
        <v>44180</v>
      </c>
      <c r="E90" s="248">
        <v>53016</v>
      </c>
      <c r="F90" s="234"/>
      <c r="G90" s="259"/>
    </row>
    <row r="91" spans="1:7" s="238" customFormat="1" ht="40.799999999999997" x14ac:dyDescent="0.3">
      <c r="A91" s="246">
        <v>17</v>
      </c>
      <c r="B91" s="247" t="s">
        <v>1720</v>
      </c>
      <c r="C91" s="251" t="s">
        <v>1721</v>
      </c>
      <c r="D91" s="242">
        <v>44180</v>
      </c>
      <c r="E91" s="248">
        <v>53016</v>
      </c>
      <c r="F91" s="234"/>
      <c r="G91" s="259"/>
    </row>
    <row r="92" spans="1:7" ht="40.799999999999997" x14ac:dyDescent="0.3">
      <c r="A92" s="246">
        <v>18</v>
      </c>
      <c r="B92" s="247" t="s">
        <v>1723</v>
      </c>
      <c r="C92" s="251" t="s">
        <v>1724</v>
      </c>
      <c r="D92" s="242">
        <v>44180</v>
      </c>
      <c r="E92" s="248">
        <v>53016</v>
      </c>
      <c r="G92" s="259"/>
    </row>
    <row r="93" spans="1:7" x14ac:dyDescent="0.3">
      <c r="A93" s="244"/>
      <c r="B93" s="322" t="s">
        <v>1726</v>
      </c>
      <c r="C93" s="323"/>
      <c r="D93" s="245" t="s">
        <v>34</v>
      </c>
      <c r="E93" s="245" t="s">
        <v>55</v>
      </c>
      <c r="G93" s="259"/>
    </row>
    <row r="94" spans="1:7" x14ac:dyDescent="0.3">
      <c r="A94" s="246">
        <v>19</v>
      </c>
      <c r="B94" s="247" t="s">
        <v>1728</v>
      </c>
      <c r="C94" s="247" t="s">
        <v>1729</v>
      </c>
      <c r="D94" s="242">
        <v>15540</v>
      </c>
      <c r="E94" s="248">
        <v>18648</v>
      </c>
      <c r="G94" s="261"/>
    </row>
    <row r="95" spans="1:7" x14ac:dyDescent="0.3">
      <c r="A95" s="246">
        <v>20</v>
      </c>
      <c r="B95" s="247" t="s">
        <v>1730</v>
      </c>
      <c r="C95" s="247" t="s">
        <v>1731</v>
      </c>
      <c r="D95" s="242">
        <v>19620</v>
      </c>
      <c r="E95" s="248">
        <v>23544</v>
      </c>
      <c r="G95" s="261"/>
    </row>
    <row r="96" spans="1:7" x14ac:dyDescent="0.3">
      <c r="A96" s="246">
        <v>21</v>
      </c>
      <c r="B96" s="247" t="s">
        <v>1732</v>
      </c>
      <c r="C96" s="247" t="s">
        <v>1733</v>
      </c>
      <c r="D96" s="242">
        <v>23620</v>
      </c>
      <c r="E96" s="248">
        <v>28344</v>
      </c>
      <c r="G96" s="261"/>
    </row>
    <row r="97" spans="1:7" x14ac:dyDescent="0.3">
      <c r="A97" s="246">
        <v>22</v>
      </c>
      <c r="B97" s="247" t="s">
        <v>1734</v>
      </c>
      <c r="C97" s="247" t="s">
        <v>1735</v>
      </c>
      <c r="D97" s="242">
        <v>27620</v>
      </c>
      <c r="E97" s="248">
        <v>33144</v>
      </c>
      <c r="G97" s="261"/>
    </row>
    <row r="98" spans="1:7" x14ac:dyDescent="0.3">
      <c r="A98" s="246">
        <v>23</v>
      </c>
      <c r="B98" s="247" t="s">
        <v>1736</v>
      </c>
      <c r="C98" s="247" t="s">
        <v>1737</v>
      </c>
      <c r="D98" s="242">
        <v>31620</v>
      </c>
      <c r="E98" s="248">
        <v>37944</v>
      </c>
      <c r="G98" s="261"/>
    </row>
    <row r="99" spans="1:7" x14ac:dyDescent="0.3">
      <c r="A99" s="246">
        <v>24</v>
      </c>
      <c r="B99" s="247" t="s">
        <v>1738</v>
      </c>
      <c r="C99" s="247" t="s">
        <v>1739</v>
      </c>
      <c r="D99" s="242">
        <v>35620</v>
      </c>
      <c r="E99" s="248">
        <v>42744</v>
      </c>
      <c r="G99" s="261"/>
    </row>
    <row r="100" spans="1:7" x14ac:dyDescent="0.3">
      <c r="A100" s="244"/>
      <c r="B100" s="322" t="s">
        <v>1740</v>
      </c>
      <c r="C100" s="323"/>
      <c r="D100" s="245" t="s">
        <v>34</v>
      </c>
      <c r="E100" s="245" t="s">
        <v>55</v>
      </c>
      <c r="G100" s="259"/>
    </row>
    <row r="101" spans="1:7" ht="51" x14ac:dyDescent="0.3">
      <c r="A101" s="246">
        <v>25</v>
      </c>
      <c r="B101" s="247" t="s">
        <v>1741</v>
      </c>
      <c r="C101" s="251" t="s">
        <v>1742</v>
      </c>
      <c r="D101" s="248">
        <v>92190</v>
      </c>
      <c r="E101" s="248">
        <v>110628</v>
      </c>
      <c r="G101" s="259"/>
    </row>
    <row r="102" spans="1:7" ht="61.2" x14ac:dyDescent="0.3">
      <c r="A102" s="246">
        <v>26</v>
      </c>
      <c r="B102" s="247" t="s">
        <v>1743</v>
      </c>
      <c r="C102" s="251" t="s">
        <v>1744</v>
      </c>
      <c r="D102" s="248">
        <v>69520</v>
      </c>
      <c r="E102" s="248">
        <v>83424</v>
      </c>
      <c r="G102" s="259"/>
    </row>
    <row r="103" spans="1:7" ht="21" x14ac:dyDescent="0.3">
      <c r="A103" s="246">
        <v>27</v>
      </c>
      <c r="B103" s="247" t="s">
        <v>1745</v>
      </c>
      <c r="C103" s="251" t="s">
        <v>1746</v>
      </c>
      <c r="D103" s="248">
        <v>7070</v>
      </c>
      <c r="E103" s="248">
        <v>8484</v>
      </c>
      <c r="G103" s="259"/>
    </row>
    <row r="104" spans="1:7" ht="20.399999999999999" x14ac:dyDescent="0.3">
      <c r="A104" s="246">
        <v>28</v>
      </c>
      <c r="B104" s="247" t="s">
        <v>1747</v>
      </c>
      <c r="C104" s="251" t="s">
        <v>1748</v>
      </c>
      <c r="D104" s="324" t="s">
        <v>1749</v>
      </c>
      <c r="E104" s="325"/>
      <c r="G104" s="259"/>
    </row>
    <row r="105" spans="1:7" ht="40.799999999999997" x14ac:dyDescent="0.3">
      <c r="A105" s="246">
        <v>29</v>
      </c>
      <c r="B105" s="247" t="s">
        <v>1750</v>
      </c>
      <c r="C105" s="251" t="s">
        <v>1751</v>
      </c>
      <c r="D105" s="248">
        <v>29700</v>
      </c>
      <c r="E105" s="248">
        <v>35640</v>
      </c>
      <c r="G105" s="259"/>
    </row>
    <row r="106" spans="1:7" x14ac:dyDescent="0.3">
      <c r="A106" s="246">
        <v>30</v>
      </c>
      <c r="B106" s="247" t="s">
        <v>1752</v>
      </c>
      <c r="C106" s="247" t="s">
        <v>1753</v>
      </c>
      <c r="D106" s="248">
        <v>3800</v>
      </c>
      <c r="E106" s="248">
        <v>4560</v>
      </c>
      <c r="G106" s="259"/>
    </row>
    <row r="107" spans="1:7" x14ac:dyDescent="0.3">
      <c r="A107" s="333"/>
      <c r="B107" s="333"/>
      <c r="C107" s="333"/>
      <c r="D107" s="333"/>
      <c r="E107" s="333"/>
      <c r="G107" s="259"/>
    </row>
    <row r="108" spans="1:7" ht="20.399999999999999" x14ac:dyDescent="0.35">
      <c r="A108" s="317" t="s">
        <v>1768</v>
      </c>
      <c r="B108" s="295" t="s">
        <v>1648</v>
      </c>
      <c r="C108" s="296"/>
      <c r="D108" s="237"/>
      <c r="E108" s="237"/>
      <c r="F108" s="270" t="s">
        <v>37</v>
      </c>
      <c r="G108" s="259"/>
    </row>
    <row r="109" spans="1:7" x14ac:dyDescent="0.3">
      <c r="A109" s="317"/>
      <c r="B109" s="318" t="s">
        <v>1650</v>
      </c>
      <c r="C109" s="319"/>
      <c r="D109" s="239"/>
      <c r="E109" s="239"/>
      <c r="G109" s="259"/>
    </row>
    <row r="110" spans="1:7" x14ac:dyDescent="0.3">
      <c r="A110" s="317"/>
      <c r="B110" s="320" t="s">
        <v>1652</v>
      </c>
      <c r="C110" s="321"/>
      <c r="D110" s="240"/>
      <c r="E110" s="240"/>
      <c r="G110" s="259"/>
    </row>
    <row r="111" spans="1:7" ht="39" customHeight="1" x14ac:dyDescent="0.3">
      <c r="A111" s="317"/>
      <c r="B111" s="315" t="s">
        <v>1654</v>
      </c>
      <c r="C111" s="316"/>
      <c r="D111" s="241"/>
      <c r="E111" s="241"/>
      <c r="G111" s="259"/>
    </row>
    <row r="112" spans="1:7" x14ac:dyDescent="0.3">
      <c r="A112" s="317"/>
      <c r="B112" s="320" t="s">
        <v>1656</v>
      </c>
      <c r="C112" s="321"/>
      <c r="D112" s="240"/>
      <c r="E112" s="240"/>
      <c r="G112" s="259"/>
    </row>
    <row r="113" spans="1:7" x14ac:dyDescent="0.3">
      <c r="A113" s="317"/>
      <c r="B113" s="330" t="s">
        <v>1658</v>
      </c>
      <c r="C113" s="331"/>
      <c r="D113" s="242"/>
      <c r="E113" s="242"/>
      <c r="G113" s="259"/>
    </row>
    <row r="114" spans="1:7" x14ac:dyDescent="0.3">
      <c r="A114" s="317"/>
      <c r="B114" s="320" t="s">
        <v>1660</v>
      </c>
      <c r="C114" s="321"/>
      <c r="D114" s="240"/>
      <c r="E114" s="240"/>
      <c r="G114" s="259"/>
    </row>
    <row r="115" spans="1:7" ht="54" customHeight="1" x14ac:dyDescent="0.3">
      <c r="A115" s="317"/>
      <c r="B115" s="332" t="s">
        <v>1769</v>
      </c>
      <c r="C115" s="316"/>
      <c r="D115" s="241"/>
      <c r="E115" s="241"/>
      <c r="G115" s="259"/>
    </row>
    <row r="116" spans="1:7" x14ac:dyDescent="0.3">
      <c r="A116" s="317"/>
      <c r="B116" s="336" t="s">
        <v>1664</v>
      </c>
      <c r="C116" s="336"/>
      <c r="D116" s="240"/>
      <c r="E116" s="240"/>
      <c r="G116" s="259"/>
    </row>
    <row r="117" spans="1:7" x14ac:dyDescent="0.3">
      <c r="A117" s="317"/>
      <c r="B117" s="334" t="s">
        <v>1666</v>
      </c>
      <c r="C117" s="335"/>
      <c r="D117" s="243"/>
      <c r="E117" s="243"/>
      <c r="G117" s="259"/>
    </row>
    <row r="118" spans="1:7" x14ac:dyDescent="0.3">
      <c r="A118" s="327"/>
      <c r="B118" s="328"/>
      <c r="C118" s="328"/>
      <c r="D118" s="328"/>
      <c r="E118" s="329"/>
      <c r="G118" s="259"/>
    </row>
    <row r="119" spans="1:7" ht="15" customHeight="1" x14ac:dyDescent="0.3">
      <c r="A119" s="244"/>
      <c r="B119" s="322" t="s">
        <v>1669</v>
      </c>
      <c r="C119" s="323"/>
      <c r="D119" s="245" t="s">
        <v>34</v>
      </c>
      <c r="E119" s="245" t="s">
        <v>55</v>
      </c>
      <c r="G119" s="259"/>
    </row>
    <row r="120" spans="1:7" x14ac:dyDescent="0.3">
      <c r="A120" s="246">
        <v>1</v>
      </c>
      <c r="B120" s="247" t="s">
        <v>1666</v>
      </c>
      <c r="C120" s="247" t="s">
        <v>1671</v>
      </c>
      <c r="D120" s="248">
        <v>97900</v>
      </c>
      <c r="E120" s="248">
        <v>117480</v>
      </c>
      <c r="G120" s="259"/>
    </row>
    <row r="121" spans="1:7" x14ac:dyDescent="0.3">
      <c r="A121" s="244"/>
      <c r="B121" s="322" t="s">
        <v>1673</v>
      </c>
      <c r="C121" s="323"/>
      <c r="D121" s="245" t="s">
        <v>34</v>
      </c>
      <c r="E121" s="245" t="s">
        <v>55</v>
      </c>
      <c r="G121" s="259"/>
    </row>
    <row r="122" spans="1:7" ht="40.799999999999997" x14ac:dyDescent="0.3">
      <c r="A122" s="246">
        <v>2</v>
      </c>
      <c r="B122" s="249" t="s">
        <v>1770</v>
      </c>
      <c r="C122" s="250" t="s">
        <v>1771</v>
      </c>
      <c r="D122" s="248">
        <v>52400</v>
      </c>
      <c r="E122" s="248">
        <v>62880</v>
      </c>
      <c r="G122" s="259"/>
    </row>
    <row r="123" spans="1:7" x14ac:dyDescent="0.3">
      <c r="A123" s="326"/>
      <c r="B123" s="326"/>
      <c r="C123" s="326"/>
      <c r="D123" s="326"/>
      <c r="E123" s="326"/>
      <c r="G123" s="259"/>
    </row>
    <row r="124" spans="1:7" ht="40.799999999999997" x14ac:dyDescent="0.3">
      <c r="A124" s="246">
        <v>3</v>
      </c>
      <c r="B124" s="249" t="s">
        <v>1772</v>
      </c>
      <c r="C124" s="250" t="s">
        <v>1773</v>
      </c>
      <c r="D124" s="248">
        <v>52400</v>
      </c>
      <c r="E124" s="248">
        <v>62880</v>
      </c>
      <c r="G124" s="259"/>
    </row>
    <row r="125" spans="1:7" x14ac:dyDescent="0.3">
      <c r="A125" s="246">
        <v>4</v>
      </c>
      <c r="B125" s="247" t="s">
        <v>1682</v>
      </c>
      <c r="C125" s="247" t="s">
        <v>1683</v>
      </c>
      <c r="D125" s="248">
        <v>77100</v>
      </c>
      <c r="E125" s="248">
        <v>92520</v>
      </c>
      <c r="G125" s="260"/>
    </row>
    <row r="126" spans="1:7" ht="15" customHeight="1" x14ac:dyDescent="0.3">
      <c r="A126" s="246">
        <v>5</v>
      </c>
      <c r="B126" s="247" t="s">
        <v>1685</v>
      </c>
      <c r="C126" s="247" t="s">
        <v>1686</v>
      </c>
      <c r="D126" s="248">
        <v>67450</v>
      </c>
      <c r="E126" s="248">
        <v>80940</v>
      </c>
      <c r="G126" s="260"/>
    </row>
    <row r="127" spans="1:7" ht="15" customHeight="1" x14ac:dyDescent="0.3">
      <c r="A127" s="246">
        <v>6</v>
      </c>
      <c r="B127" s="247" t="s">
        <v>1688</v>
      </c>
      <c r="C127" s="247" t="s">
        <v>1689</v>
      </c>
      <c r="D127" s="248">
        <v>57820</v>
      </c>
      <c r="E127" s="248">
        <v>69384</v>
      </c>
      <c r="G127" s="260"/>
    </row>
    <row r="128" spans="1:7" x14ac:dyDescent="0.3">
      <c r="A128" s="326"/>
      <c r="B128" s="326"/>
      <c r="C128" s="326"/>
      <c r="D128" s="326"/>
      <c r="E128" s="326"/>
      <c r="G128" s="259"/>
    </row>
    <row r="129" spans="1:7" ht="40.799999999999997" x14ac:dyDescent="0.3">
      <c r="A129" s="246">
        <v>7</v>
      </c>
      <c r="B129" s="249" t="s">
        <v>1774</v>
      </c>
      <c r="C129" s="250" t="s">
        <v>1775</v>
      </c>
      <c r="D129" s="248">
        <v>45500</v>
      </c>
      <c r="E129" s="248">
        <v>54600</v>
      </c>
      <c r="G129" s="259"/>
    </row>
    <row r="130" spans="1:7" x14ac:dyDescent="0.3">
      <c r="A130" s="326"/>
      <c r="B130" s="326"/>
      <c r="C130" s="326"/>
      <c r="D130" s="326"/>
      <c r="E130" s="326"/>
      <c r="G130" s="259"/>
    </row>
    <row r="131" spans="1:7" ht="51" x14ac:dyDescent="0.3">
      <c r="A131" s="246">
        <v>8</v>
      </c>
      <c r="B131" s="249" t="s">
        <v>1776</v>
      </c>
      <c r="C131" s="250" t="s">
        <v>1777</v>
      </c>
      <c r="D131" s="248">
        <v>68120</v>
      </c>
      <c r="E131" s="248">
        <v>81744</v>
      </c>
      <c r="G131" s="259"/>
    </row>
    <row r="132" spans="1:7" x14ac:dyDescent="0.3">
      <c r="A132" s="326"/>
      <c r="B132" s="326"/>
      <c r="C132" s="326"/>
      <c r="D132" s="326"/>
      <c r="E132" s="326"/>
      <c r="G132" s="259"/>
    </row>
    <row r="133" spans="1:7" ht="51" x14ac:dyDescent="0.3">
      <c r="A133" s="246">
        <v>9</v>
      </c>
      <c r="B133" s="249" t="s">
        <v>1778</v>
      </c>
      <c r="C133" s="250" t="s">
        <v>1779</v>
      </c>
      <c r="D133" s="248">
        <v>68120</v>
      </c>
      <c r="E133" s="248">
        <v>81744</v>
      </c>
      <c r="G133" s="259"/>
    </row>
    <row r="134" spans="1:7" x14ac:dyDescent="0.3">
      <c r="A134" s="246">
        <v>10</v>
      </c>
      <c r="B134" s="247" t="s">
        <v>1682</v>
      </c>
      <c r="C134" s="247" t="s">
        <v>1683</v>
      </c>
      <c r="D134" s="248">
        <v>77100</v>
      </c>
      <c r="E134" s="248">
        <v>92520</v>
      </c>
      <c r="G134" s="260"/>
    </row>
    <row r="135" spans="1:7" x14ac:dyDescent="0.3">
      <c r="A135" s="246">
        <v>11</v>
      </c>
      <c r="B135" s="247" t="s">
        <v>1685</v>
      </c>
      <c r="C135" s="247" t="s">
        <v>1686</v>
      </c>
      <c r="D135" s="248">
        <v>67450</v>
      </c>
      <c r="E135" s="248">
        <v>80940</v>
      </c>
      <c r="G135" s="260"/>
    </row>
    <row r="136" spans="1:7" x14ac:dyDescent="0.3">
      <c r="A136" s="246">
        <v>12</v>
      </c>
      <c r="B136" s="247" t="s">
        <v>1688</v>
      </c>
      <c r="C136" s="247" t="s">
        <v>1689</v>
      </c>
      <c r="D136" s="248">
        <v>57820</v>
      </c>
      <c r="E136" s="248">
        <v>69384</v>
      </c>
      <c r="G136" s="260"/>
    </row>
    <row r="137" spans="1:7" ht="20.399999999999999" x14ac:dyDescent="0.35">
      <c r="A137" s="244"/>
      <c r="B137" s="322" t="s">
        <v>1706</v>
      </c>
      <c r="C137" s="323"/>
      <c r="D137" s="245" t="s">
        <v>34</v>
      </c>
      <c r="E137" s="245" t="s">
        <v>55</v>
      </c>
      <c r="F137" s="270" t="s">
        <v>37</v>
      </c>
      <c r="G137" s="259"/>
    </row>
    <row r="138" spans="1:7" ht="45" customHeight="1" x14ac:dyDescent="0.3">
      <c r="A138" s="246">
        <v>13</v>
      </c>
      <c r="B138" s="247" t="s">
        <v>1708</v>
      </c>
      <c r="C138" s="251" t="s">
        <v>1709</v>
      </c>
      <c r="D138" s="242">
        <v>44520</v>
      </c>
      <c r="E138" s="248">
        <v>53424</v>
      </c>
      <c r="G138" s="259"/>
    </row>
    <row r="139" spans="1:7" ht="51" x14ac:dyDescent="0.3">
      <c r="A139" s="246">
        <v>14</v>
      </c>
      <c r="B139" s="247" t="s">
        <v>1711</v>
      </c>
      <c r="C139" s="251" t="s">
        <v>1780</v>
      </c>
      <c r="D139" s="242">
        <v>44520</v>
      </c>
      <c r="E139" s="248">
        <v>53424</v>
      </c>
      <c r="G139" s="259"/>
    </row>
    <row r="140" spans="1:7" ht="51" x14ac:dyDescent="0.3">
      <c r="A140" s="246">
        <v>15</v>
      </c>
      <c r="B140" s="247" t="s">
        <v>1714</v>
      </c>
      <c r="C140" s="251" t="s">
        <v>1715</v>
      </c>
      <c r="D140" s="242">
        <v>44520</v>
      </c>
      <c r="E140" s="248">
        <v>53424</v>
      </c>
      <c r="G140" s="259"/>
    </row>
    <row r="141" spans="1:7" ht="40.799999999999997" x14ac:dyDescent="0.3">
      <c r="A141" s="246">
        <v>16</v>
      </c>
      <c r="B141" s="247" t="s">
        <v>1717</v>
      </c>
      <c r="C141" s="251" t="s">
        <v>1781</v>
      </c>
      <c r="D141" s="242">
        <v>44180</v>
      </c>
      <c r="E141" s="248">
        <v>53016</v>
      </c>
      <c r="G141" s="259"/>
    </row>
    <row r="142" spans="1:7" s="238" customFormat="1" ht="40.799999999999997" x14ac:dyDescent="0.3">
      <c r="A142" s="246">
        <v>17</v>
      </c>
      <c r="B142" s="247" t="s">
        <v>1720</v>
      </c>
      <c r="C142" s="251" t="s">
        <v>1721</v>
      </c>
      <c r="D142" s="242">
        <v>44180</v>
      </c>
      <c r="E142" s="248">
        <v>53016</v>
      </c>
      <c r="F142" s="234"/>
      <c r="G142" s="259"/>
    </row>
    <row r="143" spans="1:7" s="238" customFormat="1" ht="40.799999999999997" x14ac:dyDescent="0.3">
      <c r="A143" s="246">
        <v>18</v>
      </c>
      <c r="B143" s="247" t="s">
        <v>1723</v>
      </c>
      <c r="C143" s="251" t="s">
        <v>1724</v>
      </c>
      <c r="D143" s="242">
        <v>44180</v>
      </c>
      <c r="E143" s="248">
        <v>53016</v>
      </c>
      <c r="F143" s="234"/>
      <c r="G143" s="259"/>
    </row>
    <row r="144" spans="1:7" x14ac:dyDescent="0.3">
      <c r="A144" s="244"/>
      <c r="B144" s="322" t="s">
        <v>1726</v>
      </c>
      <c r="C144" s="323"/>
      <c r="D144" s="245" t="s">
        <v>34</v>
      </c>
      <c r="E144" s="245" t="s">
        <v>55</v>
      </c>
      <c r="G144" s="259"/>
    </row>
    <row r="145" spans="1:7" x14ac:dyDescent="0.3">
      <c r="A145" s="246">
        <v>19</v>
      </c>
      <c r="B145" s="247" t="s">
        <v>1728</v>
      </c>
      <c r="C145" s="247" t="s">
        <v>1729</v>
      </c>
      <c r="D145" s="242">
        <v>15540</v>
      </c>
      <c r="E145" s="248">
        <v>18648</v>
      </c>
      <c r="G145" s="261"/>
    </row>
    <row r="146" spans="1:7" x14ac:dyDescent="0.3">
      <c r="A146" s="246">
        <v>20</v>
      </c>
      <c r="B146" s="247" t="s">
        <v>1730</v>
      </c>
      <c r="C146" s="247" t="s">
        <v>1731</v>
      </c>
      <c r="D146" s="242">
        <v>19620</v>
      </c>
      <c r="E146" s="248">
        <v>23544</v>
      </c>
      <c r="G146" s="261"/>
    </row>
    <row r="147" spans="1:7" x14ac:dyDescent="0.3">
      <c r="A147" s="246">
        <v>21</v>
      </c>
      <c r="B147" s="247" t="s">
        <v>1732</v>
      </c>
      <c r="C147" s="247" t="s">
        <v>1733</v>
      </c>
      <c r="D147" s="242">
        <v>23620</v>
      </c>
      <c r="E147" s="248">
        <v>28344</v>
      </c>
      <c r="G147" s="261"/>
    </row>
    <row r="148" spans="1:7" x14ac:dyDescent="0.3">
      <c r="A148" s="246">
        <v>22</v>
      </c>
      <c r="B148" s="247" t="s">
        <v>1734</v>
      </c>
      <c r="C148" s="247" t="s">
        <v>1735</v>
      </c>
      <c r="D148" s="242">
        <v>27620</v>
      </c>
      <c r="E148" s="248">
        <v>33144</v>
      </c>
      <c r="G148" s="261"/>
    </row>
    <row r="149" spans="1:7" x14ac:dyDescent="0.3">
      <c r="A149" s="246">
        <v>23</v>
      </c>
      <c r="B149" s="247" t="s">
        <v>1736</v>
      </c>
      <c r="C149" s="247" t="s">
        <v>1737</v>
      </c>
      <c r="D149" s="242">
        <v>31620</v>
      </c>
      <c r="E149" s="248">
        <v>37944</v>
      </c>
      <c r="G149" s="261"/>
    </row>
    <row r="150" spans="1:7" x14ac:dyDescent="0.3">
      <c r="A150" s="246">
        <v>24</v>
      </c>
      <c r="B150" s="247" t="s">
        <v>1738</v>
      </c>
      <c r="C150" s="247" t="s">
        <v>1739</v>
      </c>
      <c r="D150" s="242">
        <v>35620</v>
      </c>
      <c r="E150" s="248">
        <v>42744</v>
      </c>
      <c r="G150" s="261"/>
    </row>
    <row r="151" spans="1:7" x14ac:dyDescent="0.3">
      <c r="A151" s="244"/>
      <c r="B151" s="322" t="s">
        <v>1740</v>
      </c>
      <c r="C151" s="323"/>
      <c r="D151" s="245" t="s">
        <v>34</v>
      </c>
      <c r="E151" s="245" t="s">
        <v>55</v>
      </c>
      <c r="G151" s="259"/>
    </row>
    <row r="152" spans="1:7" ht="51" x14ac:dyDescent="0.3">
      <c r="A152" s="246">
        <v>25</v>
      </c>
      <c r="B152" s="247" t="s">
        <v>1741</v>
      </c>
      <c r="C152" s="251" t="s">
        <v>1742</v>
      </c>
      <c r="D152" s="248">
        <v>92190</v>
      </c>
      <c r="E152" s="248">
        <v>110628</v>
      </c>
      <c r="G152" s="259"/>
    </row>
    <row r="153" spans="1:7" ht="61.2" x14ac:dyDescent="0.3">
      <c r="A153" s="246">
        <v>26</v>
      </c>
      <c r="B153" s="247" t="s">
        <v>1743</v>
      </c>
      <c r="C153" s="251" t="s">
        <v>1744</v>
      </c>
      <c r="D153" s="248">
        <v>69520</v>
      </c>
      <c r="E153" s="248">
        <v>83424</v>
      </c>
      <c r="G153" s="259"/>
    </row>
    <row r="154" spans="1:7" ht="21" x14ac:dyDescent="0.3">
      <c r="A154" s="246">
        <v>27</v>
      </c>
      <c r="B154" s="247" t="s">
        <v>1745</v>
      </c>
      <c r="C154" s="251" t="s">
        <v>1746</v>
      </c>
      <c r="D154" s="248">
        <v>7070</v>
      </c>
      <c r="E154" s="248">
        <v>8484</v>
      </c>
      <c r="G154" s="259"/>
    </row>
    <row r="155" spans="1:7" ht="20.399999999999999" x14ac:dyDescent="0.3">
      <c r="A155" s="246">
        <v>28</v>
      </c>
      <c r="B155" s="247" t="s">
        <v>1747</v>
      </c>
      <c r="C155" s="251" t="s">
        <v>1748</v>
      </c>
      <c r="D155" s="324" t="s">
        <v>1749</v>
      </c>
      <c r="E155" s="325"/>
      <c r="G155" s="259"/>
    </row>
    <row r="156" spans="1:7" ht="40.799999999999997" x14ac:dyDescent="0.3">
      <c r="A156" s="246">
        <v>29</v>
      </c>
      <c r="B156" s="247" t="s">
        <v>1750</v>
      </c>
      <c r="C156" s="251" t="s">
        <v>1751</v>
      </c>
      <c r="D156" s="248">
        <v>29700</v>
      </c>
      <c r="E156" s="248">
        <v>35640</v>
      </c>
      <c r="G156" s="259"/>
    </row>
    <row r="157" spans="1:7" x14ac:dyDescent="0.3">
      <c r="A157" s="246">
        <v>30</v>
      </c>
      <c r="B157" s="247" t="s">
        <v>1752</v>
      </c>
      <c r="C157" s="247" t="s">
        <v>1753</v>
      </c>
      <c r="D157" s="248">
        <v>3800</v>
      </c>
      <c r="E157" s="248">
        <v>4560</v>
      </c>
      <c r="G157" s="259"/>
    </row>
    <row r="158" spans="1:7" x14ac:dyDescent="0.3">
      <c r="A158" s="326"/>
      <c r="B158" s="326"/>
      <c r="C158" s="326"/>
      <c r="D158" s="326"/>
      <c r="E158" s="326"/>
      <c r="G158" s="259"/>
    </row>
    <row r="159" spans="1:7" x14ac:dyDescent="0.3">
      <c r="A159" s="337"/>
      <c r="B159" s="338"/>
      <c r="C159" s="338"/>
      <c r="D159" s="338"/>
      <c r="E159" s="339"/>
      <c r="G159" s="259"/>
    </row>
    <row r="160" spans="1:7" ht="20.399999999999999" x14ac:dyDescent="0.35">
      <c r="A160" s="317" t="s">
        <v>1782</v>
      </c>
      <c r="B160" s="295" t="s">
        <v>1648</v>
      </c>
      <c r="C160" s="296"/>
      <c r="D160" s="237"/>
      <c r="E160" s="237"/>
      <c r="F160" s="270" t="s">
        <v>37</v>
      </c>
      <c r="G160" s="259"/>
    </row>
    <row r="161" spans="1:7" x14ac:dyDescent="0.3">
      <c r="A161" s="317"/>
      <c r="B161" s="318" t="s">
        <v>1650</v>
      </c>
      <c r="C161" s="319"/>
      <c r="D161" s="239"/>
      <c r="E161" s="239"/>
      <c r="G161" s="259"/>
    </row>
    <row r="162" spans="1:7" x14ac:dyDescent="0.3">
      <c r="A162" s="317"/>
      <c r="B162" s="320" t="s">
        <v>1652</v>
      </c>
      <c r="C162" s="321"/>
      <c r="D162" s="240"/>
      <c r="E162" s="240"/>
      <c r="G162" s="259"/>
    </row>
    <row r="163" spans="1:7" ht="38.4" customHeight="1" x14ac:dyDescent="0.3">
      <c r="A163" s="317"/>
      <c r="B163" s="315" t="s">
        <v>1654</v>
      </c>
      <c r="C163" s="316"/>
      <c r="D163" s="241"/>
      <c r="E163" s="241"/>
      <c r="G163" s="259"/>
    </row>
    <row r="164" spans="1:7" x14ac:dyDescent="0.3">
      <c r="A164" s="317"/>
      <c r="B164" s="320" t="s">
        <v>1656</v>
      </c>
      <c r="C164" s="321"/>
      <c r="D164" s="240"/>
      <c r="E164" s="240"/>
      <c r="G164" s="259"/>
    </row>
    <row r="165" spans="1:7" x14ac:dyDescent="0.3">
      <c r="A165" s="317"/>
      <c r="B165" s="330" t="s">
        <v>1658</v>
      </c>
      <c r="C165" s="331"/>
      <c r="D165" s="242"/>
      <c r="E165" s="242"/>
      <c r="G165" s="259"/>
    </row>
    <row r="166" spans="1:7" x14ac:dyDescent="0.3">
      <c r="A166" s="317"/>
      <c r="B166" s="320" t="s">
        <v>1660</v>
      </c>
      <c r="C166" s="321"/>
      <c r="D166" s="240"/>
      <c r="E166" s="240"/>
      <c r="G166" s="259"/>
    </row>
    <row r="167" spans="1:7" ht="42" customHeight="1" x14ac:dyDescent="0.3">
      <c r="A167" s="317"/>
      <c r="B167" s="332" t="s">
        <v>1783</v>
      </c>
      <c r="C167" s="316"/>
      <c r="D167" s="241"/>
      <c r="E167" s="241"/>
      <c r="G167" s="259"/>
    </row>
    <row r="168" spans="1:7" x14ac:dyDescent="0.3">
      <c r="A168" s="317"/>
      <c r="B168" s="336" t="s">
        <v>1664</v>
      </c>
      <c r="C168" s="336"/>
      <c r="D168" s="240"/>
      <c r="E168" s="240"/>
      <c r="G168" s="259"/>
    </row>
    <row r="169" spans="1:7" x14ac:dyDescent="0.3">
      <c r="A169" s="317"/>
      <c r="B169" s="334" t="s">
        <v>1756</v>
      </c>
      <c r="C169" s="335"/>
      <c r="D169" s="243"/>
      <c r="E169" s="243"/>
      <c r="G169" s="259"/>
    </row>
    <row r="170" spans="1:7" x14ac:dyDescent="0.3">
      <c r="A170" s="327"/>
      <c r="B170" s="328"/>
      <c r="C170" s="328"/>
      <c r="D170" s="328"/>
      <c r="E170" s="329"/>
      <c r="G170" s="259"/>
    </row>
    <row r="171" spans="1:7" ht="15" customHeight="1" x14ac:dyDescent="0.3">
      <c r="A171" s="244"/>
      <c r="B171" s="322" t="s">
        <v>1669</v>
      </c>
      <c r="C171" s="323"/>
      <c r="D171" s="245" t="s">
        <v>34</v>
      </c>
      <c r="E171" s="245" t="s">
        <v>55</v>
      </c>
      <c r="G171" s="259"/>
    </row>
    <row r="172" spans="1:7" x14ac:dyDescent="0.3">
      <c r="A172" s="246">
        <v>1</v>
      </c>
      <c r="B172" s="247" t="s">
        <v>1756</v>
      </c>
      <c r="C172" s="247" t="s">
        <v>1757</v>
      </c>
      <c r="D172" s="248">
        <v>68730</v>
      </c>
      <c r="E172" s="248">
        <v>82476</v>
      </c>
      <c r="G172" s="259"/>
    </row>
    <row r="173" spans="1:7" x14ac:dyDescent="0.3">
      <c r="A173" s="244"/>
      <c r="B173" s="322" t="s">
        <v>1673</v>
      </c>
      <c r="C173" s="323"/>
      <c r="D173" s="245" t="s">
        <v>34</v>
      </c>
      <c r="E173" s="245" t="s">
        <v>55</v>
      </c>
      <c r="G173" s="259"/>
    </row>
    <row r="174" spans="1:7" ht="40.799999999999997" x14ac:dyDescent="0.3">
      <c r="A174" s="246">
        <v>2</v>
      </c>
      <c r="B174" s="249" t="s">
        <v>1784</v>
      </c>
      <c r="C174" s="250" t="s">
        <v>1785</v>
      </c>
      <c r="D174" s="248">
        <v>40360</v>
      </c>
      <c r="E174" s="248">
        <v>48432</v>
      </c>
      <c r="G174" s="259"/>
    </row>
    <row r="175" spans="1:7" x14ac:dyDescent="0.3">
      <c r="A175" s="326"/>
      <c r="B175" s="326"/>
      <c r="C175" s="326"/>
      <c r="D175" s="326"/>
      <c r="E175" s="326"/>
      <c r="G175" s="259"/>
    </row>
    <row r="176" spans="1:7" ht="40.799999999999997" x14ac:dyDescent="0.3">
      <c r="A176" s="246">
        <v>3</v>
      </c>
      <c r="B176" s="249" t="s">
        <v>1786</v>
      </c>
      <c r="C176" s="250" t="s">
        <v>1787</v>
      </c>
      <c r="D176" s="248">
        <v>40360</v>
      </c>
      <c r="E176" s="248">
        <v>48432</v>
      </c>
      <c r="G176" s="259"/>
    </row>
    <row r="177" spans="1:7" x14ac:dyDescent="0.3">
      <c r="A177" s="246">
        <v>4</v>
      </c>
      <c r="B177" s="247" t="s">
        <v>1682</v>
      </c>
      <c r="C177" s="247" t="s">
        <v>1683</v>
      </c>
      <c r="D177" s="248">
        <v>77100</v>
      </c>
      <c r="E177" s="248">
        <v>92520</v>
      </c>
      <c r="G177" s="260"/>
    </row>
    <row r="178" spans="1:7" ht="15" customHeight="1" x14ac:dyDescent="0.3">
      <c r="A178" s="246">
        <v>5</v>
      </c>
      <c r="B178" s="247" t="s">
        <v>1685</v>
      </c>
      <c r="C178" s="247" t="s">
        <v>1686</v>
      </c>
      <c r="D178" s="248">
        <v>67450</v>
      </c>
      <c r="E178" s="248">
        <v>80940</v>
      </c>
      <c r="G178" s="260"/>
    </row>
    <row r="179" spans="1:7" ht="15" customHeight="1" x14ac:dyDescent="0.3">
      <c r="A179" s="246">
        <v>6</v>
      </c>
      <c r="B179" s="247" t="s">
        <v>1688</v>
      </c>
      <c r="C179" s="247" t="s">
        <v>1689</v>
      </c>
      <c r="D179" s="248">
        <v>57820</v>
      </c>
      <c r="E179" s="248">
        <v>69384</v>
      </c>
      <c r="G179" s="260"/>
    </row>
    <row r="180" spans="1:7" x14ac:dyDescent="0.3">
      <c r="A180" s="326"/>
      <c r="B180" s="326"/>
      <c r="C180" s="326"/>
      <c r="D180" s="326"/>
      <c r="E180" s="326"/>
      <c r="G180" s="259"/>
    </row>
    <row r="181" spans="1:7" ht="40.799999999999997" x14ac:dyDescent="0.3">
      <c r="A181" s="246">
        <v>7</v>
      </c>
      <c r="B181" s="249" t="s">
        <v>1788</v>
      </c>
      <c r="C181" s="250" t="s">
        <v>1789</v>
      </c>
      <c r="D181" s="248">
        <v>29740</v>
      </c>
      <c r="E181" s="248">
        <v>35688</v>
      </c>
      <c r="G181" s="259"/>
    </row>
    <row r="182" spans="1:7" x14ac:dyDescent="0.3">
      <c r="A182" s="326"/>
      <c r="B182" s="326"/>
      <c r="C182" s="326"/>
      <c r="D182" s="326"/>
      <c r="E182" s="326"/>
      <c r="G182" s="259"/>
    </row>
    <row r="183" spans="1:7" ht="51" x14ac:dyDescent="0.3">
      <c r="A183" s="246">
        <v>8</v>
      </c>
      <c r="B183" s="249" t="s">
        <v>1790</v>
      </c>
      <c r="C183" s="250" t="s">
        <v>1791</v>
      </c>
      <c r="D183" s="248">
        <v>43540</v>
      </c>
      <c r="E183" s="248">
        <v>52248</v>
      </c>
      <c r="G183" s="259"/>
    </row>
    <row r="184" spans="1:7" x14ac:dyDescent="0.3">
      <c r="A184" s="326"/>
      <c r="B184" s="326"/>
      <c r="C184" s="326"/>
      <c r="D184" s="326"/>
      <c r="E184" s="326"/>
      <c r="G184" s="259"/>
    </row>
    <row r="185" spans="1:7" ht="51" x14ac:dyDescent="0.3">
      <c r="A185" s="246">
        <v>9</v>
      </c>
      <c r="B185" s="249" t="s">
        <v>1792</v>
      </c>
      <c r="C185" s="250" t="s">
        <v>1793</v>
      </c>
      <c r="D185" s="248">
        <v>43540</v>
      </c>
      <c r="E185" s="248">
        <v>52248</v>
      </c>
      <c r="G185" s="259"/>
    </row>
    <row r="186" spans="1:7" x14ac:dyDescent="0.3">
      <c r="A186" s="246">
        <v>10</v>
      </c>
      <c r="B186" s="247" t="s">
        <v>1682</v>
      </c>
      <c r="C186" s="247" t="s">
        <v>1683</v>
      </c>
      <c r="D186" s="248">
        <v>77100</v>
      </c>
      <c r="E186" s="248">
        <v>92520</v>
      </c>
      <c r="G186" s="260"/>
    </row>
    <row r="187" spans="1:7" x14ac:dyDescent="0.3">
      <c r="A187" s="246">
        <v>11</v>
      </c>
      <c r="B187" s="247" t="s">
        <v>1685</v>
      </c>
      <c r="C187" s="247" t="s">
        <v>1686</v>
      </c>
      <c r="D187" s="248">
        <v>67450</v>
      </c>
      <c r="E187" s="248">
        <v>80940</v>
      </c>
      <c r="G187" s="260"/>
    </row>
    <row r="188" spans="1:7" x14ac:dyDescent="0.3">
      <c r="A188" s="246">
        <v>12</v>
      </c>
      <c r="B188" s="247" t="s">
        <v>1688</v>
      </c>
      <c r="C188" s="247" t="s">
        <v>1689</v>
      </c>
      <c r="D188" s="248">
        <v>57820</v>
      </c>
      <c r="E188" s="248">
        <v>69384</v>
      </c>
      <c r="G188" s="260"/>
    </row>
    <row r="189" spans="1:7" ht="20.399999999999999" x14ac:dyDescent="0.35">
      <c r="A189" s="244"/>
      <c r="B189" s="322" t="s">
        <v>1706</v>
      </c>
      <c r="C189" s="323"/>
      <c r="D189" s="245" t="s">
        <v>34</v>
      </c>
      <c r="E189" s="245" t="s">
        <v>55</v>
      </c>
      <c r="F189" s="270" t="s">
        <v>37</v>
      </c>
      <c r="G189" s="259"/>
    </row>
    <row r="190" spans="1:7" ht="51" x14ac:dyDescent="0.3">
      <c r="A190" s="246">
        <v>13</v>
      </c>
      <c r="B190" s="247" t="s">
        <v>1708</v>
      </c>
      <c r="C190" s="251" t="s">
        <v>1709</v>
      </c>
      <c r="D190" s="242">
        <v>44520</v>
      </c>
      <c r="E190" s="248">
        <v>53424</v>
      </c>
      <c r="G190" s="259"/>
    </row>
    <row r="191" spans="1:7" ht="51" x14ac:dyDescent="0.3">
      <c r="A191" s="246">
        <v>14</v>
      </c>
      <c r="B191" s="247" t="s">
        <v>1711</v>
      </c>
      <c r="C191" s="251" t="s">
        <v>1794</v>
      </c>
      <c r="D191" s="242">
        <v>44520</v>
      </c>
      <c r="E191" s="248">
        <v>53424</v>
      </c>
      <c r="G191" s="259"/>
    </row>
    <row r="192" spans="1:7" ht="51" x14ac:dyDescent="0.3">
      <c r="A192" s="246">
        <v>15</v>
      </c>
      <c r="B192" s="247" t="s">
        <v>1714</v>
      </c>
      <c r="C192" s="251" t="s">
        <v>1715</v>
      </c>
      <c r="D192" s="242">
        <v>44520</v>
      </c>
      <c r="E192" s="248">
        <v>53424</v>
      </c>
      <c r="G192" s="259"/>
    </row>
    <row r="193" spans="1:7" s="238" customFormat="1" ht="40.799999999999997" x14ac:dyDescent="0.3">
      <c r="A193" s="246">
        <v>16</v>
      </c>
      <c r="B193" s="247" t="s">
        <v>1717</v>
      </c>
      <c r="C193" s="251" t="s">
        <v>1795</v>
      </c>
      <c r="D193" s="242">
        <v>44180</v>
      </c>
      <c r="E193" s="248">
        <v>53016</v>
      </c>
      <c r="F193" s="234"/>
      <c r="G193" s="259"/>
    </row>
    <row r="194" spans="1:7" s="238" customFormat="1" ht="40.799999999999997" x14ac:dyDescent="0.3">
      <c r="A194" s="246">
        <v>17</v>
      </c>
      <c r="B194" s="247" t="s">
        <v>1720</v>
      </c>
      <c r="C194" s="251" t="s">
        <v>1721</v>
      </c>
      <c r="D194" s="242">
        <v>44180</v>
      </c>
      <c r="E194" s="248">
        <v>53016</v>
      </c>
      <c r="F194" s="234"/>
      <c r="G194" s="259"/>
    </row>
    <row r="195" spans="1:7" ht="40.799999999999997" x14ac:dyDescent="0.3">
      <c r="A195" s="246">
        <v>18</v>
      </c>
      <c r="B195" s="247" t="s">
        <v>1723</v>
      </c>
      <c r="C195" s="251" t="s">
        <v>1724</v>
      </c>
      <c r="D195" s="242">
        <v>44180</v>
      </c>
      <c r="E195" s="248">
        <v>53016</v>
      </c>
      <c r="G195" s="259"/>
    </row>
    <row r="196" spans="1:7" x14ac:dyDescent="0.3">
      <c r="A196" s="244"/>
      <c r="B196" s="322" t="s">
        <v>1726</v>
      </c>
      <c r="C196" s="323"/>
      <c r="D196" s="245" t="s">
        <v>34</v>
      </c>
      <c r="E196" s="245" t="s">
        <v>55</v>
      </c>
      <c r="G196" s="259"/>
    </row>
    <row r="197" spans="1:7" x14ac:dyDescent="0.3">
      <c r="A197" s="246">
        <v>19</v>
      </c>
      <c r="B197" s="247" t="s">
        <v>1728</v>
      </c>
      <c r="C197" s="247" t="s">
        <v>1729</v>
      </c>
      <c r="D197" s="242">
        <v>15540</v>
      </c>
      <c r="E197" s="248">
        <v>18648</v>
      </c>
      <c r="G197" s="261"/>
    </row>
    <row r="198" spans="1:7" x14ac:dyDescent="0.3">
      <c r="A198" s="246">
        <v>20</v>
      </c>
      <c r="B198" s="247" t="s">
        <v>1730</v>
      </c>
      <c r="C198" s="247" t="s">
        <v>1731</v>
      </c>
      <c r="D198" s="242">
        <v>19620</v>
      </c>
      <c r="E198" s="248">
        <v>23544</v>
      </c>
      <c r="G198" s="261"/>
    </row>
    <row r="199" spans="1:7" x14ac:dyDescent="0.3">
      <c r="A199" s="246">
        <v>21</v>
      </c>
      <c r="B199" s="247" t="s">
        <v>1732</v>
      </c>
      <c r="C199" s="247" t="s">
        <v>1733</v>
      </c>
      <c r="D199" s="242">
        <v>23620</v>
      </c>
      <c r="E199" s="248">
        <v>28344</v>
      </c>
      <c r="G199" s="261"/>
    </row>
    <row r="200" spans="1:7" x14ac:dyDescent="0.3">
      <c r="A200" s="246">
        <v>22</v>
      </c>
      <c r="B200" s="247" t="s">
        <v>1734</v>
      </c>
      <c r="C200" s="247" t="s">
        <v>1735</v>
      </c>
      <c r="D200" s="242">
        <v>27620</v>
      </c>
      <c r="E200" s="248">
        <v>33144</v>
      </c>
      <c r="G200" s="261"/>
    </row>
    <row r="201" spans="1:7" x14ac:dyDescent="0.3">
      <c r="A201" s="246">
        <v>23</v>
      </c>
      <c r="B201" s="247" t="s">
        <v>1736</v>
      </c>
      <c r="C201" s="247" t="s">
        <v>1737</v>
      </c>
      <c r="D201" s="242">
        <v>31620</v>
      </c>
      <c r="E201" s="248">
        <v>37944</v>
      </c>
      <c r="G201" s="261"/>
    </row>
    <row r="202" spans="1:7" x14ac:dyDescent="0.3">
      <c r="A202" s="246">
        <v>24</v>
      </c>
      <c r="B202" s="247" t="s">
        <v>1738</v>
      </c>
      <c r="C202" s="247" t="s">
        <v>1739</v>
      </c>
      <c r="D202" s="242">
        <v>35620</v>
      </c>
      <c r="E202" s="248">
        <v>42744</v>
      </c>
      <c r="G202" s="261"/>
    </row>
    <row r="203" spans="1:7" x14ac:dyDescent="0.3">
      <c r="A203" s="244"/>
      <c r="B203" s="322" t="s">
        <v>1740</v>
      </c>
      <c r="C203" s="323"/>
      <c r="D203" s="245" t="s">
        <v>34</v>
      </c>
      <c r="E203" s="245" t="s">
        <v>55</v>
      </c>
      <c r="G203" s="259"/>
    </row>
    <row r="204" spans="1:7" ht="51" x14ac:dyDescent="0.3">
      <c r="A204" s="246">
        <v>25</v>
      </c>
      <c r="B204" s="247" t="s">
        <v>1741</v>
      </c>
      <c r="C204" s="251" t="s">
        <v>1742</v>
      </c>
      <c r="D204" s="248">
        <v>92190</v>
      </c>
      <c r="E204" s="248">
        <v>110628</v>
      </c>
      <c r="G204" s="259"/>
    </row>
    <row r="205" spans="1:7" ht="61.2" x14ac:dyDescent="0.3">
      <c r="A205" s="246">
        <v>26</v>
      </c>
      <c r="B205" s="247" t="s">
        <v>1743</v>
      </c>
      <c r="C205" s="251" t="s">
        <v>1744</v>
      </c>
      <c r="D205" s="248">
        <v>69520</v>
      </c>
      <c r="E205" s="248">
        <v>83424</v>
      </c>
      <c r="G205" s="259"/>
    </row>
    <row r="206" spans="1:7" ht="21" x14ac:dyDescent="0.3">
      <c r="A206" s="246">
        <v>27</v>
      </c>
      <c r="B206" s="247" t="s">
        <v>1745</v>
      </c>
      <c r="C206" s="251" t="s">
        <v>1746</v>
      </c>
      <c r="D206" s="248">
        <v>7070</v>
      </c>
      <c r="E206" s="248">
        <v>8484</v>
      </c>
      <c r="G206" s="259"/>
    </row>
    <row r="207" spans="1:7" ht="20.399999999999999" x14ac:dyDescent="0.3">
      <c r="A207" s="246">
        <v>28</v>
      </c>
      <c r="B207" s="247" t="s">
        <v>1747</v>
      </c>
      <c r="C207" s="251" t="s">
        <v>1748</v>
      </c>
      <c r="D207" s="324" t="s">
        <v>1749</v>
      </c>
      <c r="E207" s="325"/>
      <c r="G207" s="259"/>
    </row>
    <row r="208" spans="1:7" ht="40.799999999999997" x14ac:dyDescent="0.3">
      <c r="A208" s="246">
        <v>29</v>
      </c>
      <c r="B208" s="247" t="s">
        <v>1750</v>
      </c>
      <c r="C208" s="251" t="s">
        <v>1751</v>
      </c>
      <c r="D208" s="248">
        <v>29700</v>
      </c>
      <c r="E208" s="248">
        <v>35640</v>
      </c>
      <c r="G208" s="259"/>
    </row>
    <row r="209" spans="1:7" x14ac:dyDescent="0.3">
      <c r="A209" s="246">
        <v>30</v>
      </c>
      <c r="B209" s="247" t="s">
        <v>1752</v>
      </c>
      <c r="C209" s="247" t="s">
        <v>1753</v>
      </c>
      <c r="D209" s="248">
        <v>3800</v>
      </c>
      <c r="E209" s="248">
        <v>4560</v>
      </c>
      <c r="G209" s="259"/>
    </row>
    <row r="210" spans="1:7" x14ac:dyDescent="0.3">
      <c r="A210" s="326"/>
      <c r="B210" s="326"/>
      <c r="C210" s="326"/>
      <c r="D210" s="326"/>
      <c r="E210" s="326"/>
      <c r="G210" s="259"/>
    </row>
    <row r="211" spans="1:7" x14ac:dyDescent="0.3">
      <c r="A211" s="340"/>
      <c r="B211" s="341"/>
      <c r="C211" s="341"/>
      <c r="D211" s="341"/>
      <c r="E211" s="342"/>
      <c r="G211" s="259"/>
    </row>
    <row r="212" spans="1:7" ht="20.399999999999999" x14ac:dyDescent="0.35">
      <c r="A212" s="317" t="s">
        <v>1796</v>
      </c>
      <c r="B212" s="295" t="s">
        <v>1648</v>
      </c>
      <c r="C212" s="296"/>
      <c r="D212" s="237"/>
      <c r="E212" s="237"/>
      <c r="F212" s="270" t="s">
        <v>37</v>
      </c>
      <c r="G212" s="259"/>
    </row>
    <row r="213" spans="1:7" x14ac:dyDescent="0.3">
      <c r="A213" s="317"/>
      <c r="B213" s="318" t="s">
        <v>1797</v>
      </c>
      <c r="C213" s="319"/>
      <c r="D213" s="239"/>
      <c r="E213" s="239"/>
      <c r="G213" s="259"/>
    </row>
    <row r="214" spans="1:7" x14ac:dyDescent="0.3">
      <c r="A214" s="317"/>
      <c r="B214" s="320" t="s">
        <v>1652</v>
      </c>
      <c r="C214" s="321"/>
      <c r="D214" s="240"/>
      <c r="E214" s="240"/>
      <c r="G214" s="259"/>
    </row>
    <row r="215" spans="1:7" ht="38.4" customHeight="1" x14ac:dyDescent="0.3">
      <c r="A215" s="317"/>
      <c r="B215" s="315" t="s">
        <v>1654</v>
      </c>
      <c r="C215" s="316"/>
      <c r="D215" s="241"/>
      <c r="E215" s="241"/>
      <c r="G215" s="259"/>
    </row>
    <row r="216" spans="1:7" x14ac:dyDescent="0.3">
      <c r="A216" s="317"/>
      <c r="B216" s="320" t="s">
        <v>1656</v>
      </c>
      <c r="C216" s="321"/>
      <c r="D216" s="240"/>
      <c r="E216" s="240"/>
      <c r="G216" s="259"/>
    </row>
    <row r="217" spans="1:7" x14ac:dyDescent="0.3">
      <c r="A217" s="317"/>
      <c r="B217" s="330" t="s">
        <v>1658</v>
      </c>
      <c r="C217" s="331"/>
      <c r="D217" s="242"/>
      <c r="E217" s="242"/>
      <c r="G217" s="259"/>
    </row>
    <row r="218" spans="1:7" x14ac:dyDescent="0.3">
      <c r="A218" s="317"/>
      <c r="B218" s="320" t="s">
        <v>1660</v>
      </c>
      <c r="C218" s="321"/>
      <c r="D218" s="240"/>
      <c r="E218" s="240"/>
      <c r="G218" s="259"/>
    </row>
    <row r="219" spans="1:7" ht="88.2" customHeight="1" x14ac:dyDescent="0.3">
      <c r="A219" s="317"/>
      <c r="B219" s="315" t="s">
        <v>1798</v>
      </c>
      <c r="C219" s="316"/>
      <c r="D219" s="241"/>
      <c r="E219" s="241"/>
      <c r="G219" s="259"/>
    </row>
    <row r="220" spans="1:7" x14ac:dyDescent="0.3">
      <c r="A220" s="317"/>
      <c r="B220" s="336" t="s">
        <v>1664</v>
      </c>
      <c r="C220" s="336"/>
      <c r="D220" s="240"/>
      <c r="E220" s="240"/>
      <c r="G220" s="259"/>
    </row>
    <row r="221" spans="1:7" x14ac:dyDescent="0.3">
      <c r="A221" s="317"/>
      <c r="B221" s="334" t="s">
        <v>1799</v>
      </c>
      <c r="C221" s="335"/>
      <c r="D221" s="243"/>
      <c r="E221" s="243"/>
      <c r="G221" s="259"/>
    </row>
    <row r="222" spans="1:7" ht="15" customHeight="1" x14ac:dyDescent="0.3">
      <c r="A222" s="327"/>
      <c r="B222" s="328"/>
      <c r="C222" s="328"/>
      <c r="D222" s="328"/>
      <c r="E222" s="329"/>
      <c r="G222" s="259"/>
    </row>
    <row r="223" spans="1:7" x14ac:dyDescent="0.3">
      <c r="A223" s="244"/>
      <c r="B223" s="322" t="s">
        <v>1669</v>
      </c>
      <c r="C223" s="323"/>
      <c r="D223" s="245" t="s">
        <v>34</v>
      </c>
      <c r="E223" s="245" t="s">
        <v>55</v>
      </c>
      <c r="G223" s="259"/>
    </row>
    <row r="224" spans="1:7" x14ac:dyDescent="0.3">
      <c r="A224" s="246">
        <v>1</v>
      </c>
      <c r="B224" s="247" t="s">
        <v>1799</v>
      </c>
      <c r="C224" s="247" t="s">
        <v>1800</v>
      </c>
      <c r="D224" s="248">
        <v>148770</v>
      </c>
      <c r="E224" s="248">
        <v>178524</v>
      </c>
      <c r="G224" s="259"/>
    </row>
    <row r="225" spans="1:7" x14ac:dyDescent="0.3">
      <c r="A225" s="244"/>
      <c r="B225" s="322" t="s">
        <v>1673</v>
      </c>
      <c r="C225" s="323"/>
      <c r="D225" s="245" t="s">
        <v>34</v>
      </c>
      <c r="E225" s="245" t="s">
        <v>55</v>
      </c>
      <c r="G225" s="259"/>
    </row>
    <row r="226" spans="1:7" ht="45" customHeight="1" x14ac:dyDescent="0.3">
      <c r="A226" s="246">
        <v>2</v>
      </c>
      <c r="B226" s="249" t="s">
        <v>1801</v>
      </c>
      <c r="C226" s="250" t="s">
        <v>1802</v>
      </c>
      <c r="D226" s="248">
        <v>55180</v>
      </c>
      <c r="E226" s="248">
        <v>66216</v>
      </c>
      <c r="G226" s="261"/>
    </row>
    <row r="227" spans="1:7" x14ac:dyDescent="0.3">
      <c r="A227" s="326"/>
      <c r="B227" s="326"/>
      <c r="C227" s="326"/>
      <c r="D227" s="326"/>
      <c r="E227" s="326"/>
      <c r="G227" s="259"/>
    </row>
    <row r="228" spans="1:7" ht="45" customHeight="1" x14ac:dyDescent="0.3">
      <c r="A228" s="246">
        <v>3</v>
      </c>
      <c r="B228" s="249" t="s">
        <v>1803</v>
      </c>
      <c r="C228" s="250" t="s">
        <v>1804</v>
      </c>
      <c r="D228" s="248">
        <v>55180</v>
      </c>
      <c r="E228" s="248">
        <v>66216</v>
      </c>
      <c r="G228" s="261"/>
    </row>
    <row r="229" spans="1:7" ht="15" customHeight="1" x14ac:dyDescent="0.3">
      <c r="A229" s="246">
        <v>4</v>
      </c>
      <c r="B229" s="247" t="s">
        <v>1682</v>
      </c>
      <c r="C229" s="247" t="s">
        <v>1683</v>
      </c>
      <c r="D229" s="248">
        <v>77100</v>
      </c>
      <c r="E229" s="248">
        <v>92520</v>
      </c>
      <c r="G229" s="260"/>
    </row>
    <row r="230" spans="1:7" ht="15" customHeight="1" x14ac:dyDescent="0.3">
      <c r="A230" s="246">
        <v>5</v>
      </c>
      <c r="B230" s="247" t="s">
        <v>1685</v>
      </c>
      <c r="C230" s="247" t="s">
        <v>1686</v>
      </c>
      <c r="D230" s="248">
        <v>67450</v>
      </c>
      <c r="E230" s="248">
        <v>80940</v>
      </c>
      <c r="G230" s="260"/>
    </row>
    <row r="231" spans="1:7" x14ac:dyDescent="0.3">
      <c r="A231" s="246">
        <v>6</v>
      </c>
      <c r="B231" s="247" t="s">
        <v>1688</v>
      </c>
      <c r="C231" s="247" t="s">
        <v>1689</v>
      </c>
      <c r="D231" s="248">
        <v>57820</v>
      </c>
      <c r="E231" s="248">
        <v>69384</v>
      </c>
      <c r="G231" s="260"/>
    </row>
    <row r="232" spans="1:7" x14ac:dyDescent="0.3">
      <c r="A232" s="326"/>
      <c r="B232" s="326"/>
      <c r="C232" s="326"/>
      <c r="D232" s="326"/>
      <c r="E232" s="326"/>
      <c r="G232" s="259"/>
    </row>
    <row r="233" spans="1:7" ht="40.799999999999997" x14ac:dyDescent="0.3">
      <c r="A233" s="246">
        <v>7</v>
      </c>
      <c r="B233" s="249" t="s">
        <v>1805</v>
      </c>
      <c r="C233" s="250" t="s">
        <v>1806</v>
      </c>
      <c r="D233" s="248">
        <v>38330</v>
      </c>
      <c r="E233" s="248">
        <v>45996</v>
      </c>
      <c r="G233" s="261"/>
    </row>
    <row r="234" spans="1:7" x14ac:dyDescent="0.3">
      <c r="A234" s="244"/>
      <c r="B234" s="322" t="s">
        <v>1706</v>
      </c>
      <c r="C234" s="323"/>
      <c r="D234" s="245" t="s">
        <v>34</v>
      </c>
      <c r="E234" s="245" t="s">
        <v>55</v>
      </c>
      <c r="G234" s="259"/>
    </row>
    <row r="235" spans="1:7" ht="51" x14ac:dyDescent="0.3">
      <c r="A235" s="246">
        <v>8</v>
      </c>
      <c r="B235" s="247" t="s">
        <v>1708</v>
      </c>
      <c r="C235" s="251" t="s">
        <v>1709</v>
      </c>
      <c r="D235" s="242">
        <v>44520</v>
      </c>
      <c r="E235" s="248">
        <v>53424</v>
      </c>
      <c r="G235" s="259"/>
    </row>
    <row r="236" spans="1:7" ht="51" x14ac:dyDescent="0.3">
      <c r="A236" s="246">
        <v>9</v>
      </c>
      <c r="B236" s="247" t="s">
        <v>1807</v>
      </c>
      <c r="C236" s="251" t="s">
        <v>1780</v>
      </c>
      <c r="D236" s="242">
        <v>44520</v>
      </c>
      <c r="E236" s="248">
        <v>53424</v>
      </c>
      <c r="G236" s="259"/>
    </row>
    <row r="237" spans="1:7" ht="51" x14ac:dyDescent="0.3">
      <c r="A237" s="246">
        <v>10</v>
      </c>
      <c r="B237" s="247" t="s">
        <v>1714</v>
      </c>
      <c r="C237" s="251" t="s">
        <v>1715</v>
      </c>
      <c r="D237" s="242">
        <v>44520</v>
      </c>
      <c r="E237" s="248">
        <v>53424</v>
      </c>
      <c r="G237" s="259"/>
    </row>
    <row r="238" spans="1:7" ht="40.799999999999997" x14ac:dyDescent="0.3">
      <c r="A238" s="246">
        <v>11</v>
      </c>
      <c r="B238" s="247" t="s">
        <v>1808</v>
      </c>
      <c r="C238" s="251" t="s">
        <v>1781</v>
      </c>
      <c r="D238" s="242">
        <v>44180</v>
      </c>
      <c r="E238" s="248">
        <v>53016</v>
      </c>
      <c r="G238" s="259"/>
    </row>
    <row r="239" spans="1:7" ht="30" customHeight="1" x14ac:dyDescent="0.3">
      <c r="A239" s="246">
        <v>12</v>
      </c>
      <c r="B239" s="247" t="s">
        <v>1720</v>
      </c>
      <c r="C239" s="251" t="s">
        <v>1721</v>
      </c>
      <c r="D239" s="242">
        <v>44180</v>
      </c>
      <c r="E239" s="248">
        <v>53016</v>
      </c>
      <c r="G239" s="259"/>
    </row>
    <row r="240" spans="1:7" ht="30" customHeight="1" x14ac:dyDescent="0.3">
      <c r="A240" s="246">
        <v>13</v>
      </c>
      <c r="B240" s="247" t="s">
        <v>1723</v>
      </c>
      <c r="C240" s="251" t="s">
        <v>1724</v>
      </c>
      <c r="D240" s="242">
        <v>44180</v>
      </c>
      <c r="E240" s="248">
        <v>53016</v>
      </c>
      <c r="G240" s="259"/>
    </row>
    <row r="241" spans="1:7" ht="20.399999999999999" x14ac:dyDescent="0.35">
      <c r="A241" s="244"/>
      <c r="B241" s="322" t="s">
        <v>1726</v>
      </c>
      <c r="C241" s="323"/>
      <c r="D241" s="245" t="s">
        <v>34</v>
      </c>
      <c r="E241" s="245" t="s">
        <v>55</v>
      </c>
      <c r="F241" s="270" t="s">
        <v>37</v>
      </c>
      <c r="G241" s="259"/>
    </row>
    <row r="242" spans="1:7" ht="15" customHeight="1" x14ac:dyDescent="0.3">
      <c r="A242" s="246">
        <v>14</v>
      </c>
      <c r="B242" s="247" t="s">
        <v>1728</v>
      </c>
      <c r="C242" s="247" t="s">
        <v>1729</v>
      </c>
      <c r="D242" s="242">
        <v>15540</v>
      </c>
      <c r="E242" s="248">
        <v>18648</v>
      </c>
      <c r="G242" s="261"/>
    </row>
    <row r="243" spans="1:7" x14ac:dyDescent="0.3">
      <c r="A243" s="246">
        <v>15</v>
      </c>
      <c r="B243" s="247" t="s">
        <v>1730</v>
      </c>
      <c r="C243" s="247" t="s">
        <v>1731</v>
      </c>
      <c r="D243" s="242">
        <v>19620</v>
      </c>
      <c r="E243" s="248">
        <v>23544</v>
      </c>
      <c r="G243" s="261"/>
    </row>
    <row r="244" spans="1:7" x14ac:dyDescent="0.3">
      <c r="A244" s="246">
        <v>16</v>
      </c>
      <c r="B244" s="247" t="s">
        <v>1732</v>
      </c>
      <c r="C244" s="247" t="s">
        <v>1733</v>
      </c>
      <c r="D244" s="242">
        <v>23620</v>
      </c>
      <c r="E244" s="248">
        <v>28344</v>
      </c>
      <c r="G244" s="259"/>
    </row>
    <row r="245" spans="1:7" s="238" customFormat="1" x14ac:dyDescent="0.3">
      <c r="A245" s="246">
        <v>17</v>
      </c>
      <c r="B245" s="247" t="s">
        <v>1734</v>
      </c>
      <c r="C245" s="247" t="s">
        <v>1735</v>
      </c>
      <c r="D245" s="242">
        <v>27620</v>
      </c>
      <c r="E245" s="248">
        <v>33144</v>
      </c>
      <c r="F245" s="234"/>
      <c r="G245" s="259"/>
    </row>
    <row r="246" spans="1:7" s="238" customFormat="1" x14ac:dyDescent="0.3">
      <c r="A246" s="246">
        <v>18</v>
      </c>
      <c r="B246" s="247" t="s">
        <v>1736</v>
      </c>
      <c r="C246" s="247" t="s">
        <v>1737</v>
      </c>
      <c r="D246" s="242">
        <v>31620</v>
      </c>
      <c r="E246" s="248">
        <v>37944</v>
      </c>
      <c r="F246" s="234"/>
      <c r="G246" s="259"/>
    </row>
    <row r="247" spans="1:7" x14ac:dyDescent="0.3">
      <c r="A247" s="246">
        <v>19</v>
      </c>
      <c r="B247" s="247" t="s">
        <v>1738</v>
      </c>
      <c r="C247" s="247" t="s">
        <v>1739</v>
      </c>
      <c r="D247" s="242">
        <v>35620</v>
      </c>
      <c r="E247" s="248">
        <v>42744</v>
      </c>
      <c r="G247" s="259"/>
    </row>
    <row r="248" spans="1:7" x14ac:dyDescent="0.3">
      <c r="A248" s="244"/>
      <c r="B248" s="322" t="s">
        <v>1740</v>
      </c>
      <c r="C248" s="323"/>
      <c r="D248" s="245" t="s">
        <v>34</v>
      </c>
      <c r="E248" s="245" t="s">
        <v>55</v>
      </c>
      <c r="G248" s="259"/>
    </row>
    <row r="249" spans="1:7" ht="51" x14ac:dyDescent="0.3">
      <c r="A249" s="246">
        <v>20</v>
      </c>
      <c r="B249" s="247" t="s">
        <v>1741</v>
      </c>
      <c r="C249" s="251" t="s">
        <v>1742</v>
      </c>
      <c r="D249" s="248">
        <v>92190</v>
      </c>
      <c r="E249" s="248">
        <v>110628</v>
      </c>
      <c r="G249" s="259"/>
    </row>
    <row r="250" spans="1:7" ht="61.2" x14ac:dyDescent="0.3">
      <c r="A250" s="246">
        <v>21</v>
      </c>
      <c r="B250" s="247" t="s">
        <v>1743</v>
      </c>
      <c r="C250" s="251" t="s">
        <v>1744</v>
      </c>
      <c r="D250" s="248">
        <v>69520</v>
      </c>
      <c r="E250" s="248">
        <v>83424</v>
      </c>
      <c r="G250" s="259"/>
    </row>
    <row r="251" spans="1:7" ht="21" x14ac:dyDescent="0.3">
      <c r="A251" s="246">
        <v>22</v>
      </c>
      <c r="B251" s="247" t="s">
        <v>1745</v>
      </c>
      <c r="C251" s="251" t="s">
        <v>1746</v>
      </c>
      <c r="D251" s="248">
        <v>7070</v>
      </c>
      <c r="E251" s="248">
        <v>8484</v>
      </c>
      <c r="G251" s="259"/>
    </row>
    <row r="252" spans="1:7" ht="20.399999999999999" x14ac:dyDescent="0.3">
      <c r="A252" s="246">
        <v>23</v>
      </c>
      <c r="B252" s="247" t="s">
        <v>1747</v>
      </c>
      <c r="C252" s="251" t="s">
        <v>1748</v>
      </c>
      <c r="D252" s="324" t="s">
        <v>1749</v>
      </c>
      <c r="E252" s="325"/>
      <c r="G252" s="259"/>
    </row>
    <row r="253" spans="1:7" ht="40.799999999999997" x14ac:dyDescent="0.3">
      <c r="A253" s="246">
        <v>24</v>
      </c>
      <c r="B253" s="247" t="s">
        <v>1750</v>
      </c>
      <c r="C253" s="251" t="s">
        <v>1751</v>
      </c>
      <c r="D253" s="248">
        <v>29700</v>
      </c>
      <c r="E253" s="248">
        <v>35640</v>
      </c>
      <c r="G253" s="259"/>
    </row>
    <row r="254" spans="1:7" x14ac:dyDescent="0.3">
      <c r="A254" s="246">
        <v>25</v>
      </c>
      <c r="B254" s="247" t="s">
        <v>1752</v>
      </c>
      <c r="C254" s="247" t="s">
        <v>1753</v>
      </c>
      <c r="D254" s="248">
        <v>3800</v>
      </c>
      <c r="E254" s="248">
        <v>4560</v>
      </c>
      <c r="G254" s="259"/>
    </row>
    <row r="255" spans="1:7" x14ac:dyDescent="0.3">
      <c r="A255" s="326"/>
      <c r="B255" s="326"/>
      <c r="C255" s="326"/>
      <c r="D255" s="326"/>
      <c r="E255" s="326"/>
      <c r="G255" s="259"/>
    </row>
    <row r="256" spans="1:7" x14ac:dyDescent="0.3">
      <c r="A256" s="333"/>
      <c r="B256" s="333"/>
      <c r="C256" s="333"/>
      <c r="D256" s="333"/>
      <c r="E256" s="333"/>
      <c r="G256" s="259"/>
    </row>
    <row r="257" spans="1:7" ht="15" customHeight="1" x14ac:dyDescent="0.35">
      <c r="A257" s="317" t="s">
        <v>1809</v>
      </c>
      <c r="B257" s="295" t="s">
        <v>1648</v>
      </c>
      <c r="C257" s="296"/>
      <c r="D257" s="237"/>
      <c r="E257" s="237"/>
      <c r="F257" s="270" t="s">
        <v>37</v>
      </c>
      <c r="G257" s="259"/>
    </row>
    <row r="258" spans="1:7" ht="15" customHeight="1" x14ac:dyDescent="0.3">
      <c r="A258" s="317"/>
      <c r="B258" s="318" t="s">
        <v>1797</v>
      </c>
      <c r="C258" s="319"/>
      <c r="D258" s="239"/>
      <c r="E258" s="239"/>
      <c r="G258" s="259"/>
    </row>
    <row r="259" spans="1:7" x14ac:dyDescent="0.3">
      <c r="A259" s="317"/>
      <c r="B259" s="320" t="s">
        <v>1652</v>
      </c>
      <c r="C259" s="321"/>
      <c r="D259" s="240"/>
      <c r="E259" s="240"/>
      <c r="G259" s="259"/>
    </row>
    <row r="260" spans="1:7" ht="33.6" customHeight="1" x14ac:dyDescent="0.3">
      <c r="A260" s="317"/>
      <c r="B260" s="315" t="s">
        <v>1654</v>
      </c>
      <c r="C260" s="316"/>
      <c r="D260" s="241"/>
      <c r="E260" s="241"/>
      <c r="G260" s="259"/>
    </row>
    <row r="261" spans="1:7" x14ac:dyDescent="0.3">
      <c r="A261" s="317"/>
      <c r="B261" s="320" t="s">
        <v>1656</v>
      </c>
      <c r="C261" s="321"/>
      <c r="D261" s="240"/>
      <c r="E261" s="240"/>
      <c r="G261" s="259"/>
    </row>
    <row r="262" spans="1:7" x14ac:dyDescent="0.3">
      <c r="A262" s="317"/>
      <c r="B262" s="330" t="s">
        <v>1658</v>
      </c>
      <c r="C262" s="331"/>
      <c r="D262" s="242"/>
      <c r="E262" s="242"/>
      <c r="G262" s="259"/>
    </row>
    <row r="263" spans="1:7" x14ac:dyDescent="0.3">
      <c r="A263" s="317"/>
      <c r="B263" s="320" t="s">
        <v>1660</v>
      </c>
      <c r="C263" s="321"/>
      <c r="D263" s="240"/>
      <c r="E263" s="240"/>
      <c r="G263" s="259"/>
    </row>
    <row r="264" spans="1:7" ht="88.95" customHeight="1" x14ac:dyDescent="0.3">
      <c r="A264" s="317"/>
      <c r="B264" s="332" t="s">
        <v>1810</v>
      </c>
      <c r="C264" s="316"/>
      <c r="D264" s="241"/>
      <c r="E264" s="241"/>
      <c r="G264" s="259"/>
    </row>
    <row r="265" spans="1:7" x14ac:dyDescent="0.3">
      <c r="A265" s="317"/>
      <c r="B265" s="336" t="s">
        <v>1664</v>
      </c>
      <c r="C265" s="336"/>
      <c r="D265" s="240"/>
      <c r="E265" s="240"/>
      <c r="G265" s="259"/>
    </row>
    <row r="266" spans="1:7" x14ac:dyDescent="0.3">
      <c r="A266" s="317"/>
      <c r="B266" s="334" t="s">
        <v>1811</v>
      </c>
      <c r="C266" s="335"/>
      <c r="D266" s="243"/>
      <c r="E266" s="243"/>
      <c r="G266" s="259"/>
    </row>
    <row r="267" spans="1:7" x14ac:dyDescent="0.3">
      <c r="A267" s="327"/>
      <c r="B267" s="328"/>
      <c r="C267" s="328"/>
      <c r="D267" s="328"/>
      <c r="E267" s="329"/>
      <c r="G267" s="259"/>
    </row>
    <row r="268" spans="1:7" x14ac:dyDescent="0.3">
      <c r="A268" s="244"/>
      <c r="B268" s="322" t="s">
        <v>1669</v>
      </c>
      <c r="C268" s="323"/>
      <c r="D268" s="245" t="s">
        <v>34</v>
      </c>
      <c r="E268" s="245" t="s">
        <v>55</v>
      </c>
      <c r="G268" s="259"/>
    </row>
    <row r="269" spans="1:7" x14ac:dyDescent="0.3">
      <c r="A269" s="246">
        <v>1</v>
      </c>
      <c r="B269" s="247" t="s">
        <v>1811</v>
      </c>
      <c r="C269" s="247" t="s">
        <v>1671</v>
      </c>
      <c r="D269" s="248">
        <v>79360</v>
      </c>
      <c r="E269" s="248">
        <v>95232</v>
      </c>
      <c r="G269" s="259"/>
    </row>
    <row r="270" spans="1:7" x14ac:dyDescent="0.3">
      <c r="A270" s="244"/>
      <c r="B270" s="322" t="s">
        <v>1673</v>
      </c>
      <c r="C270" s="323"/>
      <c r="D270" s="245" t="s">
        <v>34</v>
      </c>
      <c r="E270" s="245" t="s">
        <v>55</v>
      </c>
      <c r="G270" s="259"/>
    </row>
    <row r="271" spans="1:7" ht="40.799999999999997" x14ac:dyDescent="0.3">
      <c r="A271" s="246">
        <v>2</v>
      </c>
      <c r="B271" s="249" t="s">
        <v>1812</v>
      </c>
      <c r="C271" s="250" t="s">
        <v>1813</v>
      </c>
      <c r="D271" s="248">
        <v>41330</v>
      </c>
      <c r="E271" s="248">
        <v>49596</v>
      </c>
      <c r="G271" s="259"/>
    </row>
    <row r="272" spans="1:7" x14ac:dyDescent="0.3">
      <c r="A272" s="326"/>
      <c r="B272" s="326"/>
      <c r="C272" s="326"/>
      <c r="D272" s="326"/>
      <c r="E272" s="326"/>
      <c r="G272" s="259"/>
    </row>
    <row r="273" spans="1:7" ht="40.799999999999997" x14ac:dyDescent="0.3">
      <c r="A273" s="246">
        <v>3</v>
      </c>
      <c r="B273" s="249" t="s">
        <v>1814</v>
      </c>
      <c r="C273" s="250" t="s">
        <v>1815</v>
      </c>
      <c r="D273" s="248">
        <v>41330</v>
      </c>
      <c r="E273" s="248">
        <v>49596</v>
      </c>
      <c r="G273" s="259"/>
    </row>
    <row r="274" spans="1:7" ht="15" customHeight="1" x14ac:dyDescent="0.3">
      <c r="A274" s="246">
        <v>4</v>
      </c>
      <c r="B274" s="247" t="s">
        <v>1682</v>
      </c>
      <c r="C274" s="247" t="s">
        <v>1683</v>
      </c>
      <c r="D274" s="248">
        <v>77100</v>
      </c>
      <c r="E274" s="248">
        <v>92520</v>
      </c>
      <c r="G274" s="260"/>
    </row>
    <row r="275" spans="1:7" x14ac:dyDescent="0.3">
      <c r="A275" s="246">
        <v>5</v>
      </c>
      <c r="B275" s="247" t="s">
        <v>1685</v>
      </c>
      <c r="C275" s="247" t="s">
        <v>1686</v>
      </c>
      <c r="D275" s="248">
        <v>67450</v>
      </c>
      <c r="E275" s="248">
        <v>80940</v>
      </c>
      <c r="G275" s="260"/>
    </row>
    <row r="276" spans="1:7" x14ac:dyDescent="0.3">
      <c r="A276" s="246">
        <v>6</v>
      </c>
      <c r="B276" s="247" t="s">
        <v>1688</v>
      </c>
      <c r="C276" s="247" t="s">
        <v>1689</v>
      </c>
      <c r="D276" s="248">
        <v>57820</v>
      </c>
      <c r="E276" s="248">
        <v>69384</v>
      </c>
      <c r="G276" s="260"/>
    </row>
    <row r="277" spans="1:7" x14ac:dyDescent="0.3">
      <c r="A277" s="326"/>
      <c r="B277" s="326"/>
      <c r="C277" s="326"/>
      <c r="D277" s="326"/>
      <c r="E277" s="326"/>
      <c r="G277" s="259"/>
    </row>
    <row r="278" spans="1:7" ht="45" customHeight="1" x14ac:dyDescent="0.3">
      <c r="A278" s="246">
        <v>7</v>
      </c>
      <c r="B278" s="249" t="s">
        <v>1816</v>
      </c>
      <c r="C278" s="250" t="s">
        <v>1817</v>
      </c>
      <c r="D278" s="248">
        <v>36750</v>
      </c>
      <c r="E278" s="248">
        <v>44100</v>
      </c>
      <c r="G278" s="259"/>
    </row>
    <row r="279" spans="1:7" x14ac:dyDescent="0.3">
      <c r="A279" s="326"/>
      <c r="B279" s="326"/>
      <c r="C279" s="326"/>
      <c r="D279" s="326"/>
      <c r="E279" s="326"/>
      <c r="G279" s="259"/>
    </row>
    <row r="280" spans="1:7" ht="51" x14ac:dyDescent="0.3">
      <c r="A280" s="246">
        <v>8</v>
      </c>
      <c r="B280" s="249" t="s">
        <v>1818</v>
      </c>
      <c r="C280" s="250" t="s">
        <v>1819</v>
      </c>
      <c r="D280" s="248">
        <v>53730</v>
      </c>
      <c r="E280" s="248">
        <v>64476</v>
      </c>
      <c r="G280" s="259"/>
    </row>
    <row r="281" spans="1:7" ht="15" customHeight="1" x14ac:dyDescent="0.3">
      <c r="A281" s="326"/>
      <c r="B281" s="326"/>
      <c r="C281" s="326"/>
      <c r="D281" s="326"/>
      <c r="E281" s="326"/>
      <c r="G281" s="259"/>
    </row>
    <row r="282" spans="1:7" ht="51" x14ac:dyDescent="0.3">
      <c r="A282" s="246">
        <v>9</v>
      </c>
      <c r="B282" s="249" t="s">
        <v>1820</v>
      </c>
      <c r="C282" s="250" t="s">
        <v>1821</v>
      </c>
      <c r="D282" s="248">
        <v>53730</v>
      </c>
      <c r="E282" s="248">
        <v>64476</v>
      </c>
      <c r="G282" s="259"/>
    </row>
    <row r="283" spans="1:7" x14ac:dyDescent="0.3">
      <c r="A283" s="246">
        <v>10</v>
      </c>
      <c r="B283" s="247" t="s">
        <v>1682</v>
      </c>
      <c r="C283" s="247" t="s">
        <v>1683</v>
      </c>
      <c r="D283" s="248">
        <v>77100</v>
      </c>
      <c r="E283" s="248">
        <v>92520</v>
      </c>
      <c r="G283" s="260"/>
    </row>
    <row r="284" spans="1:7" x14ac:dyDescent="0.3">
      <c r="A284" s="246">
        <v>11</v>
      </c>
      <c r="B284" s="247" t="s">
        <v>1685</v>
      </c>
      <c r="C284" s="247" t="s">
        <v>1686</v>
      </c>
      <c r="D284" s="248">
        <v>67450</v>
      </c>
      <c r="E284" s="248">
        <v>80940</v>
      </c>
      <c r="G284" s="260"/>
    </row>
    <row r="285" spans="1:7" x14ac:dyDescent="0.3">
      <c r="A285" s="246">
        <v>12</v>
      </c>
      <c r="B285" s="247" t="s">
        <v>1688</v>
      </c>
      <c r="C285" s="247" t="s">
        <v>1689</v>
      </c>
      <c r="D285" s="248">
        <v>57820</v>
      </c>
      <c r="E285" s="248">
        <v>69384</v>
      </c>
      <c r="G285" s="260"/>
    </row>
    <row r="286" spans="1:7" ht="20.399999999999999" x14ac:dyDescent="0.35">
      <c r="A286" s="244"/>
      <c r="B286" s="322" t="s">
        <v>1706</v>
      </c>
      <c r="C286" s="323"/>
      <c r="D286" s="245" t="s">
        <v>34</v>
      </c>
      <c r="E286" s="245" t="s">
        <v>55</v>
      </c>
      <c r="F286" s="270" t="s">
        <v>37</v>
      </c>
      <c r="G286" s="259"/>
    </row>
    <row r="287" spans="1:7" ht="51" x14ac:dyDescent="0.3">
      <c r="A287" s="246">
        <v>13</v>
      </c>
      <c r="B287" s="247" t="s">
        <v>1708</v>
      </c>
      <c r="C287" s="251" t="s">
        <v>1709</v>
      </c>
      <c r="D287" s="242">
        <v>44520</v>
      </c>
      <c r="E287" s="248">
        <v>53424</v>
      </c>
      <c r="G287" s="259"/>
    </row>
    <row r="288" spans="1:7" ht="51" x14ac:dyDescent="0.3">
      <c r="A288" s="246">
        <v>14</v>
      </c>
      <c r="B288" s="247" t="s">
        <v>1822</v>
      </c>
      <c r="C288" s="251" t="s">
        <v>1794</v>
      </c>
      <c r="D288" s="242">
        <v>44520</v>
      </c>
      <c r="E288" s="248">
        <v>53424</v>
      </c>
      <c r="G288" s="259"/>
    </row>
    <row r="289" spans="1:7" ht="51" x14ac:dyDescent="0.3">
      <c r="A289" s="246">
        <v>15</v>
      </c>
      <c r="B289" s="247" t="s">
        <v>1714</v>
      </c>
      <c r="C289" s="251" t="s">
        <v>1715</v>
      </c>
      <c r="D289" s="242">
        <v>44520</v>
      </c>
      <c r="E289" s="248">
        <v>53424</v>
      </c>
      <c r="G289" s="259"/>
    </row>
    <row r="290" spans="1:7" ht="40.799999999999997" x14ac:dyDescent="0.3">
      <c r="A290" s="246">
        <v>16</v>
      </c>
      <c r="B290" s="247" t="s">
        <v>1823</v>
      </c>
      <c r="C290" s="251" t="s">
        <v>1795</v>
      </c>
      <c r="D290" s="242">
        <v>44180</v>
      </c>
      <c r="E290" s="248">
        <v>53016</v>
      </c>
      <c r="G290" s="259"/>
    </row>
    <row r="291" spans="1:7" ht="30" customHeight="1" x14ac:dyDescent="0.3">
      <c r="A291" s="246">
        <v>17</v>
      </c>
      <c r="B291" s="247" t="s">
        <v>1720</v>
      </c>
      <c r="C291" s="251" t="s">
        <v>1721</v>
      </c>
      <c r="D291" s="242">
        <v>44180</v>
      </c>
      <c r="E291" s="248">
        <v>53016</v>
      </c>
      <c r="G291" s="259"/>
    </row>
    <row r="292" spans="1:7" ht="30" customHeight="1" x14ac:dyDescent="0.3">
      <c r="A292" s="246">
        <v>18</v>
      </c>
      <c r="B292" s="247" t="s">
        <v>1723</v>
      </c>
      <c r="C292" s="251" t="s">
        <v>1724</v>
      </c>
      <c r="D292" s="242">
        <v>44180</v>
      </c>
      <c r="E292" s="248">
        <v>53016</v>
      </c>
      <c r="G292" s="259"/>
    </row>
    <row r="293" spans="1:7" x14ac:dyDescent="0.3">
      <c r="A293" s="244"/>
      <c r="B293" s="322" t="s">
        <v>1726</v>
      </c>
      <c r="C293" s="323"/>
      <c r="D293" s="245" t="s">
        <v>34</v>
      </c>
      <c r="E293" s="245" t="s">
        <v>55</v>
      </c>
      <c r="G293" s="259"/>
    </row>
    <row r="294" spans="1:7" ht="15" customHeight="1" x14ac:dyDescent="0.3">
      <c r="A294" s="246">
        <v>19</v>
      </c>
      <c r="B294" s="247" t="s">
        <v>1728</v>
      </c>
      <c r="C294" s="247" t="s">
        <v>1729</v>
      </c>
      <c r="D294" s="242">
        <v>15540</v>
      </c>
      <c r="E294" s="248">
        <v>18648</v>
      </c>
      <c r="G294" s="261"/>
    </row>
    <row r="295" spans="1:7" x14ac:dyDescent="0.3">
      <c r="A295" s="246">
        <v>20</v>
      </c>
      <c r="B295" s="247" t="s">
        <v>1730</v>
      </c>
      <c r="C295" s="247" t="s">
        <v>1731</v>
      </c>
      <c r="D295" s="242">
        <v>19620</v>
      </c>
      <c r="E295" s="248">
        <v>23544</v>
      </c>
      <c r="G295" s="261"/>
    </row>
    <row r="296" spans="1:7" x14ac:dyDescent="0.3">
      <c r="A296" s="246">
        <v>21</v>
      </c>
      <c r="B296" s="247" t="s">
        <v>1732</v>
      </c>
      <c r="C296" s="247" t="s">
        <v>1733</v>
      </c>
      <c r="D296" s="242">
        <v>23620</v>
      </c>
      <c r="E296" s="248">
        <v>28344</v>
      </c>
      <c r="G296" s="261"/>
    </row>
    <row r="297" spans="1:7" s="238" customFormat="1" x14ac:dyDescent="0.3">
      <c r="A297" s="246">
        <v>22</v>
      </c>
      <c r="B297" s="247" t="s">
        <v>1734</v>
      </c>
      <c r="C297" s="247" t="s">
        <v>1735</v>
      </c>
      <c r="D297" s="242">
        <v>27620</v>
      </c>
      <c r="E297" s="248">
        <v>33144</v>
      </c>
      <c r="F297" s="234"/>
      <c r="G297" s="261"/>
    </row>
    <row r="298" spans="1:7" s="238" customFormat="1" x14ac:dyDescent="0.3">
      <c r="A298" s="246">
        <v>23</v>
      </c>
      <c r="B298" s="247" t="s">
        <v>1736</v>
      </c>
      <c r="C298" s="247" t="s">
        <v>1737</v>
      </c>
      <c r="D298" s="242">
        <v>31620</v>
      </c>
      <c r="E298" s="248">
        <v>37944</v>
      </c>
      <c r="F298" s="234"/>
      <c r="G298" s="261"/>
    </row>
    <row r="299" spans="1:7" x14ac:dyDescent="0.3">
      <c r="A299" s="246">
        <v>24</v>
      </c>
      <c r="B299" s="247" t="s">
        <v>1738</v>
      </c>
      <c r="C299" s="247" t="s">
        <v>1739</v>
      </c>
      <c r="D299" s="242">
        <v>35620</v>
      </c>
      <c r="E299" s="248">
        <v>42744</v>
      </c>
      <c r="G299" s="261"/>
    </row>
    <row r="300" spans="1:7" x14ac:dyDescent="0.3">
      <c r="A300" s="244"/>
      <c r="B300" s="322" t="s">
        <v>1740</v>
      </c>
      <c r="C300" s="323"/>
      <c r="D300" s="245" t="s">
        <v>34</v>
      </c>
      <c r="E300" s="245" t="s">
        <v>55</v>
      </c>
      <c r="G300" s="259"/>
    </row>
    <row r="301" spans="1:7" ht="51" x14ac:dyDescent="0.3">
      <c r="A301" s="246">
        <v>25</v>
      </c>
      <c r="B301" s="247" t="s">
        <v>1741</v>
      </c>
      <c r="C301" s="251" t="s">
        <v>1742</v>
      </c>
      <c r="D301" s="248">
        <v>92190</v>
      </c>
      <c r="E301" s="248">
        <v>110628</v>
      </c>
      <c r="G301" s="259"/>
    </row>
    <row r="302" spans="1:7" ht="61.2" x14ac:dyDescent="0.3">
      <c r="A302" s="246">
        <v>26</v>
      </c>
      <c r="B302" s="247" t="s">
        <v>1743</v>
      </c>
      <c r="C302" s="251" t="s">
        <v>1744</v>
      </c>
      <c r="D302" s="248">
        <v>69520</v>
      </c>
      <c r="E302" s="248">
        <v>83424</v>
      </c>
      <c r="G302" s="259"/>
    </row>
    <row r="303" spans="1:7" ht="21" x14ac:dyDescent="0.3">
      <c r="A303" s="246">
        <v>27</v>
      </c>
      <c r="B303" s="247" t="s">
        <v>1745</v>
      </c>
      <c r="C303" s="251" t="s">
        <v>1746</v>
      </c>
      <c r="D303" s="248">
        <v>7070</v>
      </c>
      <c r="E303" s="248">
        <v>8484</v>
      </c>
      <c r="G303" s="259"/>
    </row>
    <row r="304" spans="1:7" ht="20.399999999999999" x14ac:dyDescent="0.3">
      <c r="A304" s="246">
        <v>28</v>
      </c>
      <c r="B304" s="247" t="s">
        <v>1747</v>
      </c>
      <c r="C304" s="251" t="s">
        <v>1748</v>
      </c>
      <c r="D304" s="324" t="s">
        <v>1749</v>
      </c>
      <c r="E304" s="325"/>
      <c r="G304" s="259"/>
    </row>
    <row r="305" spans="1:7" ht="40.799999999999997" x14ac:dyDescent="0.3">
      <c r="A305" s="246">
        <v>29</v>
      </c>
      <c r="B305" s="247" t="s">
        <v>1750</v>
      </c>
      <c r="C305" s="251" t="s">
        <v>1751</v>
      </c>
      <c r="D305" s="248">
        <v>29700</v>
      </c>
      <c r="E305" s="248">
        <v>35640</v>
      </c>
      <c r="G305" s="259"/>
    </row>
    <row r="306" spans="1:7" x14ac:dyDescent="0.3">
      <c r="A306" s="246">
        <v>30</v>
      </c>
      <c r="B306" s="247" t="s">
        <v>1752</v>
      </c>
      <c r="C306" s="247" t="s">
        <v>1753</v>
      </c>
      <c r="D306" s="248">
        <v>3800</v>
      </c>
      <c r="E306" s="248">
        <v>4560</v>
      </c>
      <c r="G306" s="259"/>
    </row>
    <row r="307" spans="1:7" x14ac:dyDescent="0.3">
      <c r="A307" s="326"/>
      <c r="B307" s="326"/>
      <c r="C307" s="326"/>
      <c r="D307" s="326"/>
      <c r="E307" s="326"/>
      <c r="G307" s="259"/>
    </row>
    <row r="308" spans="1:7" x14ac:dyDescent="0.3">
      <c r="A308" s="333"/>
      <c r="B308" s="333"/>
      <c r="C308" s="333"/>
      <c r="D308" s="333"/>
      <c r="E308" s="333"/>
      <c r="G308" s="259"/>
    </row>
    <row r="309" spans="1:7" ht="15" customHeight="1" x14ac:dyDescent="0.35">
      <c r="A309" s="317" t="s">
        <v>1824</v>
      </c>
      <c r="B309" s="295" t="s">
        <v>1648</v>
      </c>
      <c r="C309" s="296"/>
      <c r="D309" s="237"/>
      <c r="E309" s="237"/>
      <c r="F309" s="270" t="s">
        <v>37</v>
      </c>
      <c r="G309" s="259"/>
    </row>
    <row r="310" spans="1:7" ht="15" customHeight="1" x14ac:dyDescent="0.3">
      <c r="A310" s="317"/>
      <c r="B310" s="318" t="s">
        <v>1797</v>
      </c>
      <c r="C310" s="319"/>
      <c r="D310" s="239"/>
      <c r="E310" s="239"/>
      <c r="G310" s="259"/>
    </row>
    <row r="311" spans="1:7" x14ac:dyDescent="0.3">
      <c r="A311" s="317"/>
      <c r="B311" s="320" t="s">
        <v>1652</v>
      </c>
      <c r="C311" s="321"/>
      <c r="D311" s="240"/>
      <c r="E311" s="240"/>
      <c r="G311" s="259"/>
    </row>
    <row r="312" spans="1:7" ht="39" customHeight="1" x14ac:dyDescent="0.3">
      <c r="A312" s="317"/>
      <c r="B312" s="315" t="s">
        <v>1654</v>
      </c>
      <c r="C312" s="316"/>
      <c r="D312" s="241"/>
      <c r="E312" s="241"/>
      <c r="G312" s="259"/>
    </row>
    <row r="313" spans="1:7" x14ac:dyDescent="0.3">
      <c r="A313" s="317"/>
      <c r="B313" s="320" t="s">
        <v>1656</v>
      </c>
      <c r="C313" s="321"/>
      <c r="D313" s="240"/>
      <c r="E313" s="240"/>
      <c r="G313" s="259"/>
    </row>
    <row r="314" spans="1:7" x14ac:dyDescent="0.3">
      <c r="A314" s="317"/>
      <c r="B314" s="330" t="s">
        <v>1658</v>
      </c>
      <c r="C314" s="331"/>
      <c r="D314" s="242"/>
      <c r="E314" s="242"/>
      <c r="G314" s="259"/>
    </row>
    <row r="315" spans="1:7" x14ac:dyDescent="0.3">
      <c r="A315" s="317"/>
      <c r="B315" s="320" t="s">
        <v>1660</v>
      </c>
      <c r="C315" s="321"/>
      <c r="D315" s="240"/>
      <c r="E315" s="240"/>
      <c r="G315" s="259"/>
    </row>
    <row r="316" spans="1:7" ht="82.2" customHeight="1" x14ac:dyDescent="0.3">
      <c r="A316" s="317"/>
      <c r="B316" s="332" t="s">
        <v>1810</v>
      </c>
      <c r="C316" s="316"/>
      <c r="D316" s="241"/>
      <c r="E316" s="241"/>
      <c r="G316" s="259"/>
    </row>
    <row r="317" spans="1:7" x14ac:dyDescent="0.3">
      <c r="A317" s="317"/>
      <c r="B317" s="336" t="s">
        <v>1664</v>
      </c>
      <c r="C317" s="336"/>
      <c r="D317" s="240"/>
      <c r="E317" s="240"/>
      <c r="G317" s="259"/>
    </row>
    <row r="318" spans="1:7" x14ac:dyDescent="0.3">
      <c r="A318" s="317"/>
      <c r="B318" s="334" t="s">
        <v>1825</v>
      </c>
      <c r="C318" s="335"/>
      <c r="D318" s="243"/>
      <c r="E318" s="243"/>
      <c r="G318" s="259"/>
    </row>
    <row r="319" spans="1:7" ht="15" customHeight="1" x14ac:dyDescent="0.3">
      <c r="A319" s="327"/>
      <c r="B319" s="328"/>
      <c r="C319" s="328"/>
      <c r="D319" s="328"/>
      <c r="E319" s="329"/>
      <c r="G319" s="259"/>
    </row>
    <row r="320" spans="1:7" x14ac:dyDescent="0.3">
      <c r="A320" s="244"/>
      <c r="B320" s="322" t="s">
        <v>1669</v>
      </c>
      <c r="C320" s="323"/>
      <c r="D320" s="245" t="s">
        <v>34</v>
      </c>
      <c r="E320" s="245" t="s">
        <v>55</v>
      </c>
      <c r="G320" s="259"/>
    </row>
    <row r="321" spans="1:7" x14ac:dyDescent="0.3">
      <c r="A321" s="246">
        <v>1</v>
      </c>
      <c r="B321" s="247" t="s">
        <v>1825</v>
      </c>
      <c r="C321" s="247" t="s">
        <v>1826</v>
      </c>
      <c r="D321" s="248">
        <v>67010</v>
      </c>
      <c r="E321" s="248">
        <v>80412</v>
      </c>
      <c r="G321" s="259"/>
    </row>
    <row r="322" spans="1:7" x14ac:dyDescent="0.3">
      <c r="A322" s="244"/>
      <c r="B322" s="322" t="s">
        <v>1673</v>
      </c>
      <c r="C322" s="323"/>
      <c r="D322" s="245" t="s">
        <v>34</v>
      </c>
      <c r="E322" s="245" t="s">
        <v>55</v>
      </c>
      <c r="G322" s="259"/>
    </row>
    <row r="323" spans="1:7" ht="45" customHeight="1" x14ac:dyDescent="0.3">
      <c r="A323" s="246">
        <v>2</v>
      </c>
      <c r="B323" s="249" t="s">
        <v>1827</v>
      </c>
      <c r="C323" s="250" t="s">
        <v>1828</v>
      </c>
      <c r="D323" s="248">
        <v>38990</v>
      </c>
      <c r="E323" s="248">
        <v>46788</v>
      </c>
      <c r="G323" s="259"/>
    </row>
    <row r="324" spans="1:7" x14ac:dyDescent="0.3">
      <c r="A324" s="326"/>
      <c r="B324" s="326"/>
      <c r="C324" s="326"/>
      <c r="D324" s="326"/>
      <c r="E324" s="326"/>
      <c r="G324" s="259"/>
    </row>
    <row r="325" spans="1:7" ht="45" customHeight="1" x14ac:dyDescent="0.3">
      <c r="A325" s="246">
        <v>3</v>
      </c>
      <c r="B325" s="249" t="s">
        <v>1829</v>
      </c>
      <c r="C325" s="250" t="s">
        <v>1830</v>
      </c>
      <c r="D325" s="248">
        <v>38990</v>
      </c>
      <c r="E325" s="248">
        <v>46788</v>
      </c>
      <c r="G325" s="259"/>
    </row>
    <row r="326" spans="1:7" ht="15" customHeight="1" x14ac:dyDescent="0.3">
      <c r="A326" s="246">
        <v>4</v>
      </c>
      <c r="B326" s="247" t="s">
        <v>1682</v>
      </c>
      <c r="C326" s="247" t="s">
        <v>1683</v>
      </c>
      <c r="D326" s="248">
        <v>77100</v>
      </c>
      <c r="E326" s="248">
        <v>92520</v>
      </c>
      <c r="G326" s="260"/>
    </row>
    <row r="327" spans="1:7" ht="15" customHeight="1" x14ac:dyDescent="0.3">
      <c r="A327" s="246">
        <v>5</v>
      </c>
      <c r="B327" s="247" t="s">
        <v>1685</v>
      </c>
      <c r="C327" s="247" t="s">
        <v>1686</v>
      </c>
      <c r="D327" s="248">
        <v>67450</v>
      </c>
      <c r="E327" s="248">
        <v>80940</v>
      </c>
      <c r="G327" s="260"/>
    </row>
    <row r="328" spans="1:7" x14ac:dyDescent="0.3">
      <c r="A328" s="246">
        <v>6</v>
      </c>
      <c r="B328" s="247" t="s">
        <v>1688</v>
      </c>
      <c r="C328" s="247" t="s">
        <v>1689</v>
      </c>
      <c r="D328" s="248">
        <v>57820</v>
      </c>
      <c r="E328" s="248">
        <v>69384</v>
      </c>
      <c r="G328" s="260"/>
    </row>
    <row r="329" spans="1:7" x14ac:dyDescent="0.3">
      <c r="A329" s="326"/>
      <c r="B329" s="326"/>
      <c r="C329" s="326"/>
      <c r="D329" s="326"/>
      <c r="E329" s="326"/>
      <c r="G329" s="259"/>
    </row>
    <row r="330" spans="1:7" ht="40.799999999999997" x14ac:dyDescent="0.3">
      <c r="A330" s="246">
        <v>7</v>
      </c>
      <c r="B330" s="249" t="s">
        <v>1831</v>
      </c>
      <c r="C330" s="250" t="s">
        <v>1832</v>
      </c>
      <c r="D330" s="248">
        <v>34420</v>
      </c>
      <c r="E330" s="248">
        <v>41304</v>
      </c>
      <c r="G330" s="259"/>
    </row>
    <row r="331" spans="1:7" x14ac:dyDescent="0.3">
      <c r="A331" s="326"/>
      <c r="B331" s="326"/>
      <c r="C331" s="326"/>
      <c r="D331" s="326"/>
      <c r="E331" s="326"/>
      <c r="G331" s="259"/>
    </row>
    <row r="332" spans="1:7" ht="51" x14ac:dyDescent="0.3">
      <c r="A332" s="246">
        <v>8</v>
      </c>
      <c r="B332" s="249" t="s">
        <v>1833</v>
      </c>
      <c r="C332" s="250" t="s">
        <v>1834</v>
      </c>
      <c r="D332" s="248">
        <v>50690</v>
      </c>
      <c r="E332" s="248">
        <v>60828</v>
      </c>
      <c r="G332" s="259"/>
    </row>
    <row r="333" spans="1:7" ht="15" customHeight="1" x14ac:dyDescent="0.3">
      <c r="A333" s="326"/>
      <c r="B333" s="326"/>
      <c r="C333" s="326"/>
      <c r="D333" s="326"/>
      <c r="E333" s="326"/>
      <c r="G333" s="259"/>
    </row>
    <row r="334" spans="1:7" ht="51" x14ac:dyDescent="0.3">
      <c r="A334" s="246">
        <v>9</v>
      </c>
      <c r="B334" s="249" t="s">
        <v>1835</v>
      </c>
      <c r="C334" s="250" t="s">
        <v>1836</v>
      </c>
      <c r="D334" s="248">
        <v>50690</v>
      </c>
      <c r="E334" s="248">
        <v>60828</v>
      </c>
      <c r="G334" s="259"/>
    </row>
    <row r="335" spans="1:7" x14ac:dyDescent="0.3">
      <c r="A335" s="246">
        <v>10</v>
      </c>
      <c r="B335" s="247" t="s">
        <v>1682</v>
      </c>
      <c r="C335" s="247" t="s">
        <v>1683</v>
      </c>
      <c r="D335" s="248">
        <v>77100</v>
      </c>
      <c r="E335" s="248">
        <v>92520</v>
      </c>
      <c r="G335" s="260"/>
    </row>
    <row r="336" spans="1:7" x14ac:dyDescent="0.3">
      <c r="A336" s="246">
        <v>11</v>
      </c>
      <c r="B336" s="247" t="s">
        <v>1685</v>
      </c>
      <c r="C336" s="247" t="s">
        <v>1686</v>
      </c>
      <c r="D336" s="248">
        <v>67450</v>
      </c>
      <c r="E336" s="248">
        <v>80940</v>
      </c>
      <c r="G336" s="260"/>
    </row>
    <row r="337" spans="1:7" x14ac:dyDescent="0.3">
      <c r="A337" s="246">
        <v>12</v>
      </c>
      <c r="B337" s="247" t="s">
        <v>1688</v>
      </c>
      <c r="C337" s="247" t="s">
        <v>1689</v>
      </c>
      <c r="D337" s="248">
        <v>57820</v>
      </c>
      <c r="E337" s="248">
        <v>69384</v>
      </c>
      <c r="G337" s="260"/>
    </row>
    <row r="338" spans="1:7" ht="20.399999999999999" x14ac:dyDescent="0.35">
      <c r="A338" s="244"/>
      <c r="B338" s="322" t="s">
        <v>1706</v>
      </c>
      <c r="C338" s="323"/>
      <c r="D338" s="245" t="s">
        <v>34</v>
      </c>
      <c r="E338" s="245" t="s">
        <v>55</v>
      </c>
      <c r="F338" s="270" t="s">
        <v>37</v>
      </c>
      <c r="G338" s="259"/>
    </row>
    <row r="339" spans="1:7" ht="51" x14ac:dyDescent="0.3">
      <c r="A339" s="246">
        <v>13</v>
      </c>
      <c r="B339" s="247" t="s">
        <v>1708</v>
      </c>
      <c r="C339" s="251" t="s">
        <v>1709</v>
      </c>
      <c r="D339" s="242">
        <v>44520</v>
      </c>
      <c r="E339" s="248">
        <v>53424</v>
      </c>
      <c r="G339" s="259"/>
    </row>
    <row r="340" spans="1:7" ht="51" x14ac:dyDescent="0.3">
      <c r="A340" s="246">
        <v>14</v>
      </c>
      <c r="B340" s="247" t="s">
        <v>1822</v>
      </c>
      <c r="C340" s="251" t="s">
        <v>1794</v>
      </c>
      <c r="D340" s="242">
        <v>44520</v>
      </c>
      <c r="E340" s="248">
        <v>53424</v>
      </c>
      <c r="G340" s="259"/>
    </row>
    <row r="341" spans="1:7" ht="51" x14ac:dyDescent="0.3">
      <c r="A341" s="246">
        <v>15</v>
      </c>
      <c r="B341" s="247" t="s">
        <v>1714</v>
      </c>
      <c r="C341" s="251" t="s">
        <v>1715</v>
      </c>
      <c r="D341" s="242">
        <v>44520</v>
      </c>
      <c r="E341" s="248">
        <v>53424</v>
      </c>
      <c r="G341" s="259"/>
    </row>
    <row r="342" spans="1:7" s="238" customFormat="1" ht="40.799999999999997" x14ac:dyDescent="0.3">
      <c r="A342" s="246">
        <v>16</v>
      </c>
      <c r="B342" s="247" t="s">
        <v>1823</v>
      </c>
      <c r="C342" s="251" t="s">
        <v>1795</v>
      </c>
      <c r="D342" s="242">
        <v>44180</v>
      </c>
      <c r="E342" s="248">
        <v>53016</v>
      </c>
      <c r="F342" s="234"/>
      <c r="G342" s="259"/>
    </row>
    <row r="343" spans="1:7" s="238" customFormat="1" ht="40.799999999999997" x14ac:dyDescent="0.3">
      <c r="A343" s="246">
        <v>17</v>
      </c>
      <c r="B343" s="247" t="s">
        <v>1720</v>
      </c>
      <c r="C343" s="251" t="s">
        <v>1721</v>
      </c>
      <c r="D343" s="242">
        <v>44180</v>
      </c>
      <c r="E343" s="248">
        <v>53016</v>
      </c>
      <c r="F343" s="234"/>
      <c r="G343" s="259"/>
    </row>
    <row r="344" spans="1:7" ht="40.799999999999997" x14ac:dyDescent="0.3">
      <c r="A344" s="246">
        <v>18</v>
      </c>
      <c r="B344" s="247" t="s">
        <v>1723</v>
      </c>
      <c r="C344" s="251" t="s">
        <v>1724</v>
      </c>
      <c r="D344" s="242">
        <v>44180</v>
      </c>
      <c r="E344" s="248">
        <v>53016</v>
      </c>
      <c r="G344" s="259"/>
    </row>
    <row r="345" spans="1:7" x14ac:dyDescent="0.3">
      <c r="A345" s="244"/>
      <c r="B345" s="322" t="s">
        <v>1726</v>
      </c>
      <c r="C345" s="323"/>
      <c r="D345" s="245" t="s">
        <v>34</v>
      </c>
      <c r="E345" s="245" t="s">
        <v>55</v>
      </c>
      <c r="G345" s="259"/>
    </row>
    <row r="346" spans="1:7" x14ac:dyDescent="0.3">
      <c r="A346" s="246">
        <v>19</v>
      </c>
      <c r="B346" s="247" t="s">
        <v>1728</v>
      </c>
      <c r="C346" s="247" t="s">
        <v>1729</v>
      </c>
      <c r="D346" s="242">
        <v>15540</v>
      </c>
      <c r="E346" s="248">
        <v>18648</v>
      </c>
      <c r="G346" s="261"/>
    </row>
    <row r="347" spans="1:7" x14ac:dyDescent="0.3">
      <c r="A347" s="246">
        <v>20</v>
      </c>
      <c r="B347" s="247" t="s">
        <v>1730</v>
      </c>
      <c r="C347" s="247" t="s">
        <v>1731</v>
      </c>
      <c r="D347" s="242">
        <v>19620</v>
      </c>
      <c r="E347" s="248">
        <v>23544</v>
      </c>
      <c r="G347" s="261"/>
    </row>
    <row r="348" spans="1:7" x14ac:dyDescent="0.3">
      <c r="A348" s="246">
        <v>21</v>
      </c>
      <c r="B348" s="247" t="s">
        <v>1732</v>
      </c>
      <c r="C348" s="247" t="s">
        <v>1733</v>
      </c>
      <c r="D348" s="242">
        <v>23620</v>
      </c>
      <c r="E348" s="248">
        <v>28344</v>
      </c>
      <c r="G348" s="261"/>
    </row>
    <row r="349" spans="1:7" x14ac:dyDescent="0.3">
      <c r="A349" s="246">
        <v>22</v>
      </c>
      <c r="B349" s="247" t="s">
        <v>1734</v>
      </c>
      <c r="C349" s="247" t="s">
        <v>1735</v>
      </c>
      <c r="D349" s="242">
        <v>27620</v>
      </c>
      <c r="E349" s="248">
        <v>33144</v>
      </c>
      <c r="G349" s="261"/>
    </row>
    <row r="350" spans="1:7" x14ac:dyDescent="0.3">
      <c r="A350" s="246">
        <v>23</v>
      </c>
      <c r="B350" s="247" t="s">
        <v>1736</v>
      </c>
      <c r="C350" s="247" t="s">
        <v>1737</v>
      </c>
      <c r="D350" s="242">
        <v>31620</v>
      </c>
      <c r="E350" s="248">
        <v>37944</v>
      </c>
      <c r="G350" s="261"/>
    </row>
    <row r="351" spans="1:7" x14ac:dyDescent="0.3">
      <c r="A351" s="246">
        <v>24</v>
      </c>
      <c r="B351" s="247" t="s">
        <v>1738</v>
      </c>
      <c r="C351" s="247" t="s">
        <v>1739</v>
      </c>
      <c r="D351" s="242">
        <v>35620</v>
      </c>
      <c r="E351" s="248">
        <v>42744</v>
      </c>
      <c r="G351" s="261"/>
    </row>
    <row r="352" spans="1:7" x14ac:dyDescent="0.3">
      <c r="A352" s="244"/>
      <c r="B352" s="322" t="s">
        <v>1740</v>
      </c>
      <c r="C352" s="323"/>
      <c r="D352" s="245" t="s">
        <v>34</v>
      </c>
      <c r="E352" s="245" t="s">
        <v>55</v>
      </c>
      <c r="G352" s="259"/>
    </row>
    <row r="353" spans="1:7" ht="51" x14ac:dyDescent="0.3">
      <c r="A353" s="246">
        <v>25</v>
      </c>
      <c r="B353" s="247" t="s">
        <v>1741</v>
      </c>
      <c r="C353" s="251" t="s">
        <v>1742</v>
      </c>
      <c r="D353" s="248">
        <v>92190</v>
      </c>
      <c r="E353" s="248">
        <v>110628</v>
      </c>
      <c r="G353" s="259"/>
    </row>
    <row r="354" spans="1:7" ht="61.2" x14ac:dyDescent="0.3">
      <c r="A354" s="246">
        <v>26</v>
      </c>
      <c r="B354" s="247" t="s">
        <v>1743</v>
      </c>
      <c r="C354" s="251" t="s">
        <v>1744</v>
      </c>
      <c r="D354" s="248">
        <v>69520</v>
      </c>
      <c r="E354" s="248">
        <v>83424</v>
      </c>
      <c r="G354" s="259"/>
    </row>
    <row r="355" spans="1:7" ht="21" x14ac:dyDescent="0.3">
      <c r="A355" s="246">
        <v>27</v>
      </c>
      <c r="B355" s="247" t="s">
        <v>1745</v>
      </c>
      <c r="C355" s="251" t="s">
        <v>1746</v>
      </c>
      <c r="D355" s="248">
        <v>7070</v>
      </c>
      <c r="E355" s="248">
        <v>8484</v>
      </c>
      <c r="G355" s="259"/>
    </row>
    <row r="356" spans="1:7" ht="20.399999999999999" x14ac:dyDescent="0.3">
      <c r="A356" s="246">
        <v>28</v>
      </c>
      <c r="B356" s="247" t="s">
        <v>1747</v>
      </c>
      <c r="C356" s="251" t="s">
        <v>1748</v>
      </c>
      <c r="D356" s="324" t="s">
        <v>1749</v>
      </c>
      <c r="E356" s="325"/>
      <c r="G356" s="259"/>
    </row>
    <row r="357" spans="1:7" ht="40.799999999999997" x14ac:dyDescent="0.3">
      <c r="A357" s="246">
        <v>29</v>
      </c>
      <c r="B357" s="247" t="s">
        <v>1750</v>
      </c>
      <c r="C357" s="251" t="s">
        <v>1751</v>
      </c>
      <c r="D357" s="248">
        <v>29700</v>
      </c>
      <c r="E357" s="248">
        <v>35640</v>
      </c>
      <c r="G357" s="259"/>
    </row>
    <row r="358" spans="1:7" x14ac:dyDescent="0.3">
      <c r="A358" s="246">
        <v>30</v>
      </c>
      <c r="B358" s="247" t="s">
        <v>1752</v>
      </c>
      <c r="C358" s="247" t="s">
        <v>1753</v>
      </c>
      <c r="D358" s="248">
        <v>3800</v>
      </c>
      <c r="E358" s="248">
        <v>4560</v>
      </c>
      <c r="G358" s="259"/>
    </row>
    <row r="359" spans="1:7" x14ac:dyDescent="0.3">
      <c r="A359" s="326"/>
      <c r="B359" s="326"/>
      <c r="C359" s="326"/>
      <c r="D359" s="326"/>
      <c r="E359" s="326"/>
      <c r="G359" s="259"/>
    </row>
    <row r="360" spans="1:7" x14ac:dyDescent="0.3">
      <c r="A360" s="333"/>
      <c r="B360" s="333"/>
      <c r="C360" s="333"/>
      <c r="D360" s="333"/>
      <c r="E360" s="333"/>
      <c r="G360" s="259"/>
    </row>
    <row r="361" spans="1:7" ht="20.399999999999999" x14ac:dyDescent="0.35">
      <c r="A361" s="317" t="s">
        <v>1837</v>
      </c>
      <c r="B361" s="295" t="s">
        <v>1648</v>
      </c>
      <c r="C361" s="296"/>
      <c r="D361" s="237"/>
      <c r="E361" s="237"/>
      <c r="F361" s="270" t="s">
        <v>37</v>
      </c>
      <c r="G361" s="259"/>
    </row>
    <row r="362" spans="1:7" x14ac:dyDescent="0.3">
      <c r="A362" s="317"/>
      <c r="B362" s="318" t="s">
        <v>1797</v>
      </c>
      <c r="C362" s="319"/>
      <c r="D362" s="239"/>
      <c r="E362" s="239"/>
      <c r="G362" s="259"/>
    </row>
    <row r="363" spans="1:7" x14ac:dyDescent="0.3">
      <c r="A363" s="317"/>
      <c r="B363" s="320" t="s">
        <v>1652</v>
      </c>
      <c r="C363" s="321"/>
      <c r="D363" s="240"/>
      <c r="E363" s="240"/>
      <c r="G363" s="259"/>
    </row>
    <row r="364" spans="1:7" ht="43.95" customHeight="1" x14ac:dyDescent="0.3">
      <c r="A364" s="317"/>
      <c r="B364" s="315" t="s">
        <v>1654</v>
      </c>
      <c r="C364" s="316"/>
      <c r="D364" s="241"/>
      <c r="E364" s="241"/>
      <c r="G364" s="259"/>
    </row>
    <row r="365" spans="1:7" x14ac:dyDescent="0.3">
      <c r="A365" s="317"/>
      <c r="B365" s="320" t="s">
        <v>1656</v>
      </c>
      <c r="C365" s="321"/>
      <c r="D365" s="240"/>
      <c r="E365" s="240"/>
      <c r="G365" s="259"/>
    </row>
    <row r="366" spans="1:7" x14ac:dyDescent="0.3">
      <c r="A366" s="317"/>
      <c r="B366" s="330" t="s">
        <v>1838</v>
      </c>
      <c r="C366" s="331"/>
      <c r="D366" s="242"/>
      <c r="E366" s="242"/>
      <c r="G366" s="259"/>
    </row>
    <row r="367" spans="1:7" x14ac:dyDescent="0.3">
      <c r="A367" s="317"/>
      <c r="B367" s="320" t="s">
        <v>1660</v>
      </c>
      <c r="C367" s="321"/>
      <c r="D367" s="240"/>
      <c r="E367" s="240"/>
      <c r="G367" s="259"/>
    </row>
    <row r="368" spans="1:7" ht="90.6" customHeight="1" x14ac:dyDescent="0.3">
      <c r="A368" s="317"/>
      <c r="B368" s="332" t="s">
        <v>1810</v>
      </c>
      <c r="C368" s="316"/>
      <c r="D368" s="241"/>
      <c r="E368" s="241"/>
      <c r="G368" s="259"/>
    </row>
    <row r="369" spans="1:7" x14ac:dyDescent="0.3">
      <c r="A369" s="317"/>
      <c r="B369" s="336" t="s">
        <v>1839</v>
      </c>
      <c r="C369" s="336"/>
      <c r="D369" s="240"/>
      <c r="E369" s="240"/>
      <c r="G369" s="259"/>
    </row>
    <row r="370" spans="1:7" x14ac:dyDescent="0.3">
      <c r="A370" s="317"/>
      <c r="B370" s="334" t="s">
        <v>1840</v>
      </c>
      <c r="C370" s="335"/>
      <c r="D370" s="243"/>
      <c r="E370" s="243"/>
      <c r="G370" s="259"/>
    </row>
    <row r="371" spans="1:7" ht="15" customHeight="1" x14ac:dyDescent="0.3">
      <c r="A371" s="327"/>
      <c r="B371" s="328"/>
      <c r="C371" s="328"/>
      <c r="D371" s="328"/>
      <c r="E371" s="329"/>
      <c r="G371" s="259"/>
    </row>
    <row r="372" spans="1:7" x14ac:dyDescent="0.3">
      <c r="A372" s="244"/>
      <c r="B372" s="322" t="s">
        <v>1841</v>
      </c>
      <c r="C372" s="323"/>
      <c r="D372" s="245" t="s">
        <v>34</v>
      </c>
      <c r="E372" s="245" t="s">
        <v>55</v>
      </c>
      <c r="G372" s="259"/>
    </row>
    <row r="373" spans="1:7" x14ac:dyDescent="0.3">
      <c r="A373" s="246">
        <v>1</v>
      </c>
      <c r="B373" s="247" t="s">
        <v>1840</v>
      </c>
      <c r="C373" s="247" t="s">
        <v>1842</v>
      </c>
      <c r="D373" s="248">
        <v>67010</v>
      </c>
      <c r="E373" s="248">
        <v>80412</v>
      </c>
      <c r="G373" s="259"/>
    </row>
    <row r="374" spans="1:7" x14ac:dyDescent="0.3">
      <c r="A374" s="244"/>
      <c r="B374" s="322" t="s">
        <v>1673</v>
      </c>
      <c r="C374" s="323"/>
      <c r="D374" s="245" t="s">
        <v>34</v>
      </c>
      <c r="E374" s="245" t="s">
        <v>55</v>
      </c>
      <c r="G374" s="259"/>
    </row>
    <row r="375" spans="1:7" ht="40.799999999999997" x14ac:dyDescent="0.3">
      <c r="A375" s="246">
        <v>2</v>
      </c>
      <c r="B375" s="249" t="s">
        <v>1843</v>
      </c>
      <c r="C375" s="250" t="s">
        <v>1844</v>
      </c>
      <c r="D375" s="248">
        <v>38990</v>
      </c>
      <c r="E375" s="248">
        <v>46788</v>
      </c>
      <c r="G375" s="259"/>
    </row>
    <row r="376" spans="1:7" x14ac:dyDescent="0.3">
      <c r="A376" s="326"/>
      <c r="B376" s="326"/>
      <c r="C376" s="326"/>
      <c r="D376" s="326"/>
      <c r="E376" s="326"/>
      <c r="G376" s="259"/>
    </row>
    <row r="377" spans="1:7" ht="40.799999999999997" x14ac:dyDescent="0.3">
      <c r="A377" s="246">
        <v>3</v>
      </c>
      <c r="B377" s="249" t="s">
        <v>1845</v>
      </c>
      <c r="C377" s="250" t="s">
        <v>1846</v>
      </c>
      <c r="D377" s="248">
        <v>38990</v>
      </c>
      <c r="E377" s="248">
        <v>46788</v>
      </c>
      <c r="G377" s="259"/>
    </row>
    <row r="378" spans="1:7" ht="15" customHeight="1" x14ac:dyDescent="0.3">
      <c r="A378" s="246">
        <v>4</v>
      </c>
      <c r="B378" s="247" t="s">
        <v>1682</v>
      </c>
      <c r="C378" s="247" t="s">
        <v>1683</v>
      </c>
      <c r="D378" s="248">
        <v>77100</v>
      </c>
      <c r="E378" s="248">
        <v>92520</v>
      </c>
      <c r="G378" s="260"/>
    </row>
    <row r="379" spans="1:7" ht="15" customHeight="1" x14ac:dyDescent="0.3">
      <c r="A379" s="246">
        <v>5</v>
      </c>
      <c r="B379" s="247" t="s">
        <v>1685</v>
      </c>
      <c r="C379" s="247" t="s">
        <v>1686</v>
      </c>
      <c r="D379" s="248">
        <v>67450</v>
      </c>
      <c r="E379" s="248">
        <v>80940</v>
      </c>
      <c r="G379" s="260"/>
    </row>
    <row r="380" spans="1:7" x14ac:dyDescent="0.3">
      <c r="A380" s="246">
        <v>6</v>
      </c>
      <c r="B380" s="247" t="s">
        <v>1688</v>
      </c>
      <c r="C380" s="247" t="s">
        <v>1689</v>
      </c>
      <c r="D380" s="248">
        <v>57820</v>
      </c>
      <c r="E380" s="248">
        <v>69384</v>
      </c>
      <c r="G380" s="260"/>
    </row>
    <row r="381" spans="1:7" x14ac:dyDescent="0.3">
      <c r="A381" s="326"/>
      <c r="B381" s="326"/>
      <c r="C381" s="326"/>
      <c r="D381" s="326"/>
      <c r="E381" s="326"/>
      <c r="G381" s="259"/>
    </row>
    <row r="382" spans="1:7" ht="40.799999999999997" x14ac:dyDescent="0.3">
      <c r="A382" s="246">
        <v>7</v>
      </c>
      <c r="B382" s="249" t="s">
        <v>1847</v>
      </c>
      <c r="C382" s="250" t="s">
        <v>1848</v>
      </c>
      <c r="D382" s="248">
        <v>34420</v>
      </c>
      <c r="E382" s="248">
        <v>41304</v>
      </c>
      <c r="G382" s="259"/>
    </row>
    <row r="383" spans="1:7" x14ac:dyDescent="0.3">
      <c r="A383" s="326"/>
      <c r="B383" s="326"/>
      <c r="C383" s="326"/>
      <c r="D383" s="326"/>
      <c r="E383" s="326"/>
      <c r="G383" s="259"/>
    </row>
    <row r="384" spans="1:7" ht="51" x14ac:dyDescent="0.3">
      <c r="A384" s="246">
        <v>8</v>
      </c>
      <c r="B384" s="249" t="s">
        <v>1849</v>
      </c>
      <c r="C384" s="250" t="s">
        <v>1850</v>
      </c>
      <c r="D384" s="248">
        <v>50690</v>
      </c>
      <c r="E384" s="248">
        <v>60828</v>
      </c>
      <c r="G384" s="259"/>
    </row>
    <row r="385" spans="1:7" ht="15" customHeight="1" x14ac:dyDescent="0.3">
      <c r="A385" s="326"/>
      <c r="B385" s="326"/>
      <c r="C385" s="326"/>
      <c r="D385" s="326"/>
      <c r="E385" s="326"/>
      <c r="G385" s="259"/>
    </row>
    <row r="386" spans="1:7" ht="51" x14ac:dyDescent="0.3">
      <c r="A386" s="246">
        <v>9</v>
      </c>
      <c r="B386" s="249" t="s">
        <v>1851</v>
      </c>
      <c r="C386" s="250" t="s">
        <v>1852</v>
      </c>
      <c r="D386" s="248">
        <v>50690</v>
      </c>
      <c r="E386" s="248">
        <v>60828</v>
      </c>
      <c r="G386" s="259"/>
    </row>
    <row r="387" spans="1:7" x14ac:dyDescent="0.3">
      <c r="A387" s="246">
        <v>10</v>
      </c>
      <c r="B387" s="247" t="s">
        <v>1682</v>
      </c>
      <c r="C387" s="247" t="s">
        <v>1683</v>
      </c>
      <c r="D387" s="248">
        <v>77100</v>
      </c>
      <c r="E387" s="248">
        <v>92520</v>
      </c>
      <c r="G387" s="260"/>
    </row>
    <row r="388" spans="1:7" x14ac:dyDescent="0.3">
      <c r="A388" s="246">
        <v>11</v>
      </c>
      <c r="B388" s="247" t="s">
        <v>1685</v>
      </c>
      <c r="C388" s="247" t="s">
        <v>1686</v>
      </c>
      <c r="D388" s="248">
        <v>67450</v>
      </c>
      <c r="E388" s="248">
        <v>80940</v>
      </c>
      <c r="G388" s="260"/>
    </row>
    <row r="389" spans="1:7" x14ac:dyDescent="0.3">
      <c r="A389" s="246">
        <v>12</v>
      </c>
      <c r="B389" s="247" t="s">
        <v>1688</v>
      </c>
      <c r="C389" s="247" t="s">
        <v>1689</v>
      </c>
      <c r="D389" s="248">
        <v>57820</v>
      </c>
      <c r="E389" s="248">
        <v>69384</v>
      </c>
      <c r="G389" s="260"/>
    </row>
    <row r="390" spans="1:7" ht="20.399999999999999" x14ac:dyDescent="0.35">
      <c r="A390" s="244"/>
      <c r="B390" s="322" t="s">
        <v>1706</v>
      </c>
      <c r="C390" s="323"/>
      <c r="D390" s="245" t="s">
        <v>34</v>
      </c>
      <c r="E390" s="245" t="s">
        <v>55</v>
      </c>
      <c r="F390" s="270" t="s">
        <v>37</v>
      </c>
      <c r="G390" s="259"/>
    </row>
    <row r="391" spans="1:7" ht="51" x14ac:dyDescent="0.3">
      <c r="A391" s="246">
        <v>13</v>
      </c>
      <c r="B391" s="247" t="s">
        <v>1708</v>
      </c>
      <c r="C391" s="251" t="s">
        <v>1709</v>
      </c>
      <c r="D391" s="242">
        <v>44520</v>
      </c>
      <c r="E391" s="248">
        <v>53424</v>
      </c>
      <c r="G391" s="259"/>
    </row>
    <row r="392" spans="1:7" ht="51" x14ac:dyDescent="0.3">
      <c r="A392" s="246">
        <v>14</v>
      </c>
      <c r="B392" s="247" t="s">
        <v>1822</v>
      </c>
      <c r="C392" s="251" t="s">
        <v>1794</v>
      </c>
      <c r="D392" s="242">
        <v>44520</v>
      </c>
      <c r="E392" s="248">
        <v>53424</v>
      </c>
      <c r="G392" s="259"/>
    </row>
    <row r="393" spans="1:7" ht="51" x14ac:dyDescent="0.3">
      <c r="A393" s="246">
        <v>15</v>
      </c>
      <c r="B393" s="247" t="s">
        <v>1714</v>
      </c>
      <c r="C393" s="251" t="s">
        <v>1715</v>
      </c>
      <c r="D393" s="242">
        <v>44520</v>
      </c>
      <c r="E393" s="248">
        <v>53424</v>
      </c>
      <c r="G393" s="259"/>
    </row>
    <row r="394" spans="1:7" s="238" customFormat="1" ht="40.799999999999997" x14ac:dyDescent="0.3">
      <c r="A394" s="246">
        <v>16</v>
      </c>
      <c r="B394" s="247" t="s">
        <v>1823</v>
      </c>
      <c r="C394" s="251" t="s">
        <v>1795</v>
      </c>
      <c r="D394" s="242">
        <v>44180</v>
      </c>
      <c r="E394" s="248">
        <v>53016</v>
      </c>
      <c r="F394" s="234"/>
      <c r="G394" s="259"/>
    </row>
    <row r="395" spans="1:7" s="238" customFormat="1" ht="40.799999999999997" x14ac:dyDescent="0.3">
      <c r="A395" s="246">
        <v>17</v>
      </c>
      <c r="B395" s="247" t="s">
        <v>1720</v>
      </c>
      <c r="C395" s="251" t="s">
        <v>1721</v>
      </c>
      <c r="D395" s="242">
        <v>44180</v>
      </c>
      <c r="E395" s="248">
        <v>53016</v>
      </c>
      <c r="F395" s="234"/>
      <c r="G395" s="259"/>
    </row>
    <row r="396" spans="1:7" ht="40.799999999999997" x14ac:dyDescent="0.3">
      <c r="A396" s="246">
        <v>18</v>
      </c>
      <c r="B396" s="247" t="s">
        <v>1723</v>
      </c>
      <c r="C396" s="251" t="s">
        <v>1724</v>
      </c>
      <c r="D396" s="242">
        <v>44180</v>
      </c>
      <c r="E396" s="248">
        <v>53016</v>
      </c>
      <c r="G396" s="259"/>
    </row>
    <row r="397" spans="1:7" x14ac:dyDescent="0.3">
      <c r="A397" s="244"/>
      <c r="B397" s="322" t="s">
        <v>1726</v>
      </c>
      <c r="C397" s="323"/>
      <c r="D397" s="245" t="s">
        <v>34</v>
      </c>
      <c r="E397" s="245" t="s">
        <v>55</v>
      </c>
      <c r="G397" s="259"/>
    </row>
    <row r="398" spans="1:7" x14ac:dyDescent="0.3">
      <c r="A398" s="246">
        <v>19</v>
      </c>
      <c r="B398" s="247" t="s">
        <v>1728</v>
      </c>
      <c r="C398" s="247" t="s">
        <v>1729</v>
      </c>
      <c r="D398" s="242">
        <v>15540</v>
      </c>
      <c r="E398" s="248">
        <v>18648</v>
      </c>
      <c r="G398" s="261"/>
    </row>
    <row r="399" spans="1:7" x14ac:dyDescent="0.3">
      <c r="A399" s="246">
        <v>20</v>
      </c>
      <c r="B399" s="247" t="s">
        <v>1730</v>
      </c>
      <c r="C399" s="247" t="s">
        <v>1731</v>
      </c>
      <c r="D399" s="242">
        <v>19620</v>
      </c>
      <c r="E399" s="248">
        <v>23544</v>
      </c>
      <c r="G399" s="261"/>
    </row>
    <row r="400" spans="1:7" x14ac:dyDescent="0.3">
      <c r="A400" s="246">
        <v>21</v>
      </c>
      <c r="B400" s="247" t="s">
        <v>1732</v>
      </c>
      <c r="C400" s="247" t="s">
        <v>1733</v>
      </c>
      <c r="D400" s="242">
        <v>23620</v>
      </c>
      <c r="E400" s="248">
        <v>28344</v>
      </c>
      <c r="G400" s="261"/>
    </row>
    <row r="401" spans="1:7" x14ac:dyDescent="0.3">
      <c r="A401" s="246">
        <v>22</v>
      </c>
      <c r="B401" s="247" t="s">
        <v>1734</v>
      </c>
      <c r="C401" s="247" t="s">
        <v>1735</v>
      </c>
      <c r="D401" s="242">
        <v>27620</v>
      </c>
      <c r="E401" s="248">
        <v>33144</v>
      </c>
      <c r="G401" s="261"/>
    </row>
    <row r="402" spans="1:7" x14ac:dyDescent="0.3">
      <c r="A402" s="246">
        <v>23</v>
      </c>
      <c r="B402" s="247" t="s">
        <v>1736</v>
      </c>
      <c r="C402" s="247" t="s">
        <v>1737</v>
      </c>
      <c r="D402" s="242">
        <v>31620</v>
      </c>
      <c r="E402" s="248">
        <v>37944</v>
      </c>
      <c r="G402" s="261"/>
    </row>
    <row r="403" spans="1:7" x14ac:dyDescent="0.3">
      <c r="A403" s="246">
        <v>24</v>
      </c>
      <c r="B403" s="247" t="s">
        <v>1738</v>
      </c>
      <c r="C403" s="247" t="s">
        <v>1739</v>
      </c>
      <c r="D403" s="242">
        <v>35620</v>
      </c>
      <c r="E403" s="248">
        <v>42744</v>
      </c>
      <c r="G403" s="261"/>
    </row>
    <row r="404" spans="1:7" x14ac:dyDescent="0.3">
      <c r="A404" s="244"/>
      <c r="B404" s="322" t="s">
        <v>1740</v>
      </c>
      <c r="C404" s="323"/>
      <c r="D404" s="245" t="s">
        <v>34</v>
      </c>
      <c r="E404" s="245" t="s">
        <v>55</v>
      </c>
      <c r="G404" s="259"/>
    </row>
    <row r="405" spans="1:7" ht="51" x14ac:dyDescent="0.3">
      <c r="A405" s="246">
        <v>25</v>
      </c>
      <c r="B405" s="247" t="s">
        <v>1741</v>
      </c>
      <c r="C405" s="251" t="s">
        <v>1742</v>
      </c>
      <c r="D405" s="248">
        <v>92190</v>
      </c>
      <c r="E405" s="248">
        <v>110628</v>
      </c>
      <c r="G405" s="259"/>
    </row>
    <row r="406" spans="1:7" ht="61.2" x14ac:dyDescent="0.3">
      <c r="A406" s="246">
        <v>26</v>
      </c>
      <c r="B406" s="247" t="s">
        <v>1743</v>
      </c>
      <c r="C406" s="251" t="s">
        <v>1744</v>
      </c>
      <c r="D406" s="248">
        <v>69520</v>
      </c>
      <c r="E406" s="248">
        <v>83424</v>
      </c>
      <c r="G406" s="259"/>
    </row>
    <row r="407" spans="1:7" ht="21" x14ac:dyDescent="0.3">
      <c r="A407" s="246">
        <v>27</v>
      </c>
      <c r="B407" s="247" t="s">
        <v>1745</v>
      </c>
      <c r="C407" s="251" t="s">
        <v>1746</v>
      </c>
      <c r="D407" s="248">
        <v>7070</v>
      </c>
      <c r="E407" s="248">
        <v>8484</v>
      </c>
      <c r="G407" s="259"/>
    </row>
    <row r="408" spans="1:7" ht="20.399999999999999" x14ac:dyDescent="0.3">
      <c r="A408" s="246">
        <v>28</v>
      </c>
      <c r="B408" s="247" t="s">
        <v>1747</v>
      </c>
      <c r="C408" s="251" t="s">
        <v>1748</v>
      </c>
      <c r="D408" s="324" t="s">
        <v>1749</v>
      </c>
      <c r="E408" s="325"/>
      <c r="G408" s="259"/>
    </row>
    <row r="409" spans="1:7" ht="40.799999999999997" x14ac:dyDescent="0.3">
      <c r="A409" s="246">
        <v>29</v>
      </c>
      <c r="B409" s="247" t="s">
        <v>1750</v>
      </c>
      <c r="C409" s="251" t="s">
        <v>1751</v>
      </c>
      <c r="D409" s="248">
        <v>29700</v>
      </c>
      <c r="E409" s="248">
        <v>35640</v>
      </c>
      <c r="G409" s="259"/>
    </row>
    <row r="410" spans="1:7" x14ac:dyDescent="0.3">
      <c r="A410" s="246">
        <v>30</v>
      </c>
      <c r="B410" s="247" t="s">
        <v>1752</v>
      </c>
      <c r="C410" s="247" t="s">
        <v>1753</v>
      </c>
      <c r="D410" s="248">
        <v>3800</v>
      </c>
      <c r="E410" s="248">
        <v>4560</v>
      </c>
      <c r="G410" s="259"/>
    </row>
    <row r="411" spans="1:7" x14ac:dyDescent="0.3">
      <c r="A411" s="326"/>
      <c r="B411" s="326"/>
      <c r="C411" s="326"/>
      <c r="D411" s="326"/>
      <c r="E411" s="326"/>
      <c r="G411" s="259"/>
    </row>
    <row r="412" spans="1:7" x14ac:dyDescent="0.3">
      <c r="A412" s="333"/>
      <c r="B412" s="333"/>
      <c r="C412" s="333"/>
      <c r="D412" s="333"/>
      <c r="E412" s="333"/>
      <c r="G412" s="259"/>
    </row>
    <row r="413" spans="1:7" ht="20.399999999999999" x14ac:dyDescent="0.35">
      <c r="A413" s="317" t="s">
        <v>1853</v>
      </c>
      <c r="B413" s="295" t="s">
        <v>1648</v>
      </c>
      <c r="C413" s="296"/>
      <c r="D413" s="237"/>
      <c r="E413" s="237"/>
      <c r="F413" s="270" t="s">
        <v>37</v>
      </c>
      <c r="G413" s="259"/>
    </row>
    <row r="414" spans="1:7" x14ac:dyDescent="0.3">
      <c r="A414" s="317"/>
      <c r="B414" s="318" t="s">
        <v>1797</v>
      </c>
      <c r="C414" s="319"/>
      <c r="D414" s="239"/>
      <c r="E414" s="239"/>
      <c r="G414" s="259"/>
    </row>
    <row r="415" spans="1:7" x14ac:dyDescent="0.3">
      <c r="A415" s="317"/>
      <c r="B415" s="320" t="s">
        <v>1652</v>
      </c>
      <c r="C415" s="321"/>
      <c r="D415" s="240"/>
      <c r="E415" s="240"/>
      <c r="G415" s="259"/>
    </row>
    <row r="416" spans="1:7" ht="38.4" customHeight="1" x14ac:dyDescent="0.3">
      <c r="A416" s="317"/>
      <c r="B416" s="315" t="s">
        <v>1654</v>
      </c>
      <c r="C416" s="316"/>
      <c r="D416" s="241"/>
      <c r="E416" s="241"/>
      <c r="G416" s="259"/>
    </row>
    <row r="417" spans="1:7" x14ac:dyDescent="0.3">
      <c r="A417" s="317"/>
      <c r="B417" s="320" t="s">
        <v>1656</v>
      </c>
      <c r="C417" s="321"/>
      <c r="D417" s="240"/>
      <c r="E417" s="240"/>
      <c r="G417" s="259"/>
    </row>
    <row r="418" spans="1:7" x14ac:dyDescent="0.3">
      <c r="A418" s="317"/>
      <c r="B418" s="330" t="s">
        <v>1854</v>
      </c>
      <c r="C418" s="331"/>
      <c r="D418" s="242"/>
      <c r="E418" s="242"/>
      <c r="G418" s="259"/>
    </row>
    <row r="419" spans="1:7" x14ac:dyDescent="0.3">
      <c r="A419" s="317"/>
      <c r="B419" s="320" t="s">
        <v>1660</v>
      </c>
      <c r="C419" s="321"/>
      <c r="D419" s="240"/>
      <c r="E419" s="240"/>
      <c r="G419" s="259"/>
    </row>
    <row r="420" spans="1:7" ht="93" customHeight="1" x14ac:dyDescent="0.3">
      <c r="A420" s="317"/>
      <c r="B420" s="332" t="s">
        <v>1810</v>
      </c>
      <c r="C420" s="316"/>
      <c r="D420" s="241"/>
      <c r="E420" s="241"/>
      <c r="G420" s="259"/>
    </row>
    <row r="421" spans="1:7" x14ac:dyDescent="0.3">
      <c r="A421" s="317"/>
      <c r="B421" s="336" t="s">
        <v>1839</v>
      </c>
      <c r="C421" s="336"/>
      <c r="D421" s="240"/>
      <c r="E421" s="240"/>
      <c r="G421" s="259"/>
    </row>
    <row r="422" spans="1:7" x14ac:dyDescent="0.3">
      <c r="A422" s="317"/>
      <c r="B422" s="334" t="s">
        <v>1840</v>
      </c>
      <c r="C422" s="335"/>
      <c r="D422" s="243"/>
      <c r="E422" s="243"/>
      <c r="G422" s="259"/>
    </row>
    <row r="423" spans="1:7" ht="15" customHeight="1" x14ac:dyDescent="0.3">
      <c r="A423" s="327"/>
      <c r="B423" s="328"/>
      <c r="C423" s="328"/>
      <c r="D423" s="328"/>
      <c r="E423" s="329"/>
      <c r="G423" s="259"/>
    </row>
    <row r="424" spans="1:7" x14ac:dyDescent="0.3">
      <c r="A424" s="244"/>
      <c r="B424" s="322" t="s">
        <v>1841</v>
      </c>
      <c r="C424" s="323"/>
      <c r="D424" s="245" t="s">
        <v>34</v>
      </c>
      <c r="E424" s="245" t="s">
        <v>55</v>
      </c>
      <c r="G424" s="259"/>
    </row>
    <row r="425" spans="1:7" x14ac:dyDescent="0.3">
      <c r="A425" s="246">
        <v>1</v>
      </c>
      <c r="B425" s="247" t="s">
        <v>1840</v>
      </c>
      <c r="C425" s="247" t="s">
        <v>1842</v>
      </c>
      <c r="D425" s="248">
        <v>67010</v>
      </c>
      <c r="E425" s="248">
        <v>80412</v>
      </c>
      <c r="G425" s="259"/>
    </row>
    <row r="426" spans="1:7" x14ac:dyDescent="0.3">
      <c r="A426" s="244"/>
      <c r="B426" s="322" t="s">
        <v>1673</v>
      </c>
      <c r="C426" s="323"/>
      <c r="D426" s="245" t="s">
        <v>34</v>
      </c>
      <c r="E426" s="245" t="s">
        <v>55</v>
      </c>
      <c r="G426" s="259"/>
    </row>
    <row r="427" spans="1:7" ht="40.799999999999997" x14ac:dyDescent="0.3">
      <c r="A427" s="246">
        <v>2</v>
      </c>
      <c r="B427" s="249" t="s">
        <v>1855</v>
      </c>
      <c r="C427" s="250" t="s">
        <v>1844</v>
      </c>
      <c r="D427" s="248">
        <v>38990</v>
      </c>
      <c r="E427" s="248">
        <v>46788</v>
      </c>
      <c r="G427" s="259"/>
    </row>
    <row r="428" spans="1:7" x14ac:dyDescent="0.3">
      <c r="A428" s="326"/>
      <c r="B428" s="326"/>
      <c r="C428" s="326"/>
      <c r="D428" s="326"/>
      <c r="E428" s="326"/>
      <c r="G428" s="259"/>
    </row>
    <row r="429" spans="1:7" ht="40.799999999999997" x14ac:dyDescent="0.3">
      <c r="A429" s="246">
        <v>3</v>
      </c>
      <c r="B429" s="249" t="s">
        <v>1856</v>
      </c>
      <c r="C429" s="250" t="s">
        <v>1846</v>
      </c>
      <c r="D429" s="248">
        <v>38990</v>
      </c>
      <c r="E429" s="248">
        <v>46788</v>
      </c>
      <c r="G429" s="259"/>
    </row>
    <row r="430" spans="1:7" ht="15" customHeight="1" x14ac:dyDescent="0.3">
      <c r="A430" s="246">
        <v>4</v>
      </c>
      <c r="B430" s="247" t="s">
        <v>1682</v>
      </c>
      <c r="C430" s="247" t="s">
        <v>1683</v>
      </c>
      <c r="D430" s="248">
        <v>77100</v>
      </c>
      <c r="E430" s="248">
        <v>92520</v>
      </c>
      <c r="G430" s="260"/>
    </row>
    <row r="431" spans="1:7" ht="15" customHeight="1" x14ac:dyDescent="0.3">
      <c r="A431" s="246">
        <v>5</v>
      </c>
      <c r="B431" s="247" t="s">
        <v>1685</v>
      </c>
      <c r="C431" s="247" t="s">
        <v>1686</v>
      </c>
      <c r="D431" s="248">
        <v>67450</v>
      </c>
      <c r="E431" s="248">
        <v>80940</v>
      </c>
      <c r="G431" s="260"/>
    </row>
    <row r="432" spans="1:7" x14ac:dyDescent="0.3">
      <c r="A432" s="246">
        <v>6</v>
      </c>
      <c r="B432" s="247" t="s">
        <v>1688</v>
      </c>
      <c r="C432" s="247" t="s">
        <v>1689</v>
      </c>
      <c r="D432" s="248">
        <v>57820</v>
      </c>
      <c r="E432" s="248">
        <v>69384</v>
      </c>
      <c r="G432" s="260"/>
    </row>
    <row r="433" spans="1:7" x14ac:dyDescent="0.3">
      <c r="A433" s="326"/>
      <c r="B433" s="326"/>
      <c r="C433" s="326"/>
      <c r="D433" s="326"/>
      <c r="E433" s="326"/>
      <c r="G433" s="259"/>
    </row>
    <row r="434" spans="1:7" ht="40.799999999999997" x14ac:dyDescent="0.3">
      <c r="A434" s="246">
        <v>7</v>
      </c>
      <c r="B434" s="249" t="s">
        <v>1857</v>
      </c>
      <c r="C434" s="250" t="s">
        <v>1848</v>
      </c>
      <c r="D434" s="248">
        <v>34420</v>
      </c>
      <c r="E434" s="248">
        <v>41304</v>
      </c>
      <c r="G434" s="259"/>
    </row>
    <row r="435" spans="1:7" x14ac:dyDescent="0.3">
      <c r="A435" s="326"/>
      <c r="B435" s="326"/>
      <c r="C435" s="326"/>
      <c r="D435" s="326"/>
      <c r="E435" s="326"/>
      <c r="G435" s="259"/>
    </row>
    <row r="436" spans="1:7" ht="51" x14ac:dyDescent="0.3">
      <c r="A436" s="246">
        <v>8</v>
      </c>
      <c r="B436" s="249" t="s">
        <v>1858</v>
      </c>
      <c r="C436" s="250" t="s">
        <v>1850</v>
      </c>
      <c r="D436" s="248">
        <v>50690</v>
      </c>
      <c r="E436" s="248">
        <v>60828</v>
      </c>
      <c r="G436" s="259"/>
    </row>
    <row r="437" spans="1:7" x14ac:dyDescent="0.3">
      <c r="A437" s="326"/>
      <c r="B437" s="326"/>
      <c r="C437" s="326"/>
      <c r="D437" s="326"/>
      <c r="E437" s="326"/>
      <c r="G437" s="259"/>
    </row>
    <row r="438" spans="1:7" ht="51" x14ac:dyDescent="0.3">
      <c r="A438" s="246">
        <v>9</v>
      </c>
      <c r="B438" s="249" t="s">
        <v>1859</v>
      </c>
      <c r="C438" s="250" t="s">
        <v>1852</v>
      </c>
      <c r="D438" s="248">
        <v>50690</v>
      </c>
      <c r="E438" s="248">
        <v>60828</v>
      </c>
      <c r="G438" s="259"/>
    </row>
    <row r="439" spans="1:7" x14ac:dyDescent="0.3">
      <c r="A439" s="246">
        <v>10</v>
      </c>
      <c r="B439" s="247" t="s">
        <v>1682</v>
      </c>
      <c r="C439" s="247" t="s">
        <v>1683</v>
      </c>
      <c r="D439" s="248">
        <v>77100</v>
      </c>
      <c r="E439" s="248">
        <v>92520</v>
      </c>
      <c r="G439" s="260"/>
    </row>
    <row r="440" spans="1:7" x14ac:dyDescent="0.3">
      <c r="A440" s="246">
        <v>11</v>
      </c>
      <c r="B440" s="247" t="s">
        <v>1685</v>
      </c>
      <c r="C440" s="247" t="s">
        <v>1686</v>
      </c>
      <c r="D440" s="248">
        <v>67450</v>
      </c>
      <c r="E440" s="248">
        <v>80940</v>
      </c>
      <c r="G440" s="260"/>
    </row>
    <row r="441" spans="1:7" x14ac:dyDescent="0.3">
      <c r="A441" s="246">
        <v>12</v>
      </c>
      <c r="B441" s="247" t="s">
        <v>1688</v>
      </c>
      <c r="C441" s="247" t="s">
        <v>1689</v>
      </c>
      <c r="D441" s="248">
        <v>57820</v>
      </c>
      <c r="E441" s="248">
        <v>69384</v>
      </c>
      <c r="G441" s="260"/>
    </row>
    <row r="442" spans="1:7" ht="20.399999999999999" x14ac:dyDescent="0.35">
      <c r="A442" s="244"/>
      <c r="B442" s="322" t="s">
        <v>1706</v>
      </c>
      <c r="C442" s="323"/>
      <c r="D442" s="245" t="s">
        <v>34</v>
      </c>
      <c r="E442" s="245" t="s">
        <v>55</v>
      </c>
      <c r="F442" s="270" t="s">
        <v>37</v>
      </c>
      <c r="G442" s="259"/>
    </row>
    <row r="443" spans="1:7" ht="51" x14ac:dyDescent="0.3">
      <c r="A443" s="246">
        <v>13</v>
      </c>
      <c r="B443" s="247" t="s">
        <v>1708</v>
      </c>
      <c r="C443" s="251" t="s">
        <v>1709</v>
      </c>
      <c r="D443" s="242">
        <v>44520</v>
      </c>
      <c r="E443" s="248">
        <v>53424</v>
      </c>
      <c r="G443" s="259"/>
    </row>
    <row r="444" spans="1:7" ht="51" x14ac:dyDescent="0.3">
      <c r="A444" s="246">
        <v>14</v>
      </c>
      <c r="B444" s="247" t="s">
        <v>1822</v>
      </c>
      <c r="C444" s="251" t="s">
        <v>1794</v>
      </c>
      <c r="D444" s="242">
        <v>44520</v>
      </c>
      <c r="E444" s="248">
        <v>53424</v>
      </c>
      <c r="G444" s="259"/>
    </row>
    <row r="445" spans="1:7" ht="51" x14ac:dyDescent="0.3">
      <c r="A445" s="246">
        <v>15</v>
      </c>
      <c r="B445" s="247" t="s">
        <v>1714</v>
      </c>
      <c r="C445" s="251" t="s">
        <v>1715</v>
      </c>
      <c r="D445" s="242">
        <v>44520</v>
      </c>
      <c r="E445" s="248">
        <v>53424</v>
      </c>
      <c r="G445" s="259"/>
    </row>
    <row r="446" spans="1:7" s="238" customFormat="1" ht="40.799999999999997" x14ac:dyDescent="0.3">
      <c r="A446" s="246">
        <v>16</v>
      </c>
      <c r="B446" s="247" t="s">
        <v>1823</v>
      </c>
      <c r="C446" s="251" t="s">
        <v>1795</v>
      </c>
      <c r="D446" s="242">
        <v>44180</v>
      </c>
      <c r="E446" s="248">
        <v>53016</v>
      </c>
      <c r="F446" s="234"/>
      <c r="G446" s="259"/>
    </row>
    <row r="447" spans="1:7" s="238" customFormat="1" ht="40.799999999999997" x14ac:dyDescent="0.3">
      <c r="A447" s="246">
        <v>17</v>
      </c>
      <c r="B447" s="247" t="s">
        <v>1720</v>
      </c>
      <c r="C447" s="251" t="s">
        <v>1721</v>
      </c>
      <c r="D447" s="242">
        <v>44180</v>
      </c>
      <c r="E447" s="248">
        <v>53016</v>
      </c>
      <c r="F447" s="234"/>
      <c r="G447" s="259"/>
    </row>
    <row r="448" spans="1:7" ht="40.799999999999997" x14ac:dyDescent="0.3">
      <c r="A448" s="246">
        <v>18</v>
      </c>
      <c r="B448" s="247" t="s">
        <v>1723</v>
      </c>
      <c r="C448" s="251" t="s">
        <v>1724</v>
      </c>
      <c r="D448" s="242">
        <v>44180</v>
      </c>
      <c r="E448" s="248">
        <v>53016</v>
      </c>
      <c r="G448" s="259"/>
    </row>
    <row r="449" spans="1:7" x14ac:dyDescent="0.3">
      <c r="A449" s="244"/>
      <c r="B449" s="322" t="s">
        <v>1726</v>
      </c>
      <c r="C449" s="323"/>
      <c r="D449" s="245" t="s">
        <v>34</v>
      </c>
      <c r="E449" s="245" t="s">
        <v>55</v>
      </c>
      <c r="G449" s="259"/>
    </row>
    <row r="450" spans="1:7" x14ac:dyDescent="0.3">
      <c r="A450" s="246">
        <v>19</v>
      </c>
      <c r="B450" s="247" t="s">
        <v>1728</v>
      </c>
      <c r="C450" s="247" t="s">
        <v>1729</v>
      </c>
      <c r="D450" s="242">
        <v>15540</v>
      </c>
      <c r="E450" s="248">
        <v>18648</v>
      </c>
      <c r="G450" s="261"/>
    </row>
    <row r="451" spans="1:7" x14ac:dyDescent="0.3">
      <c r="A451" s="246">
        <v>20</v>
      </c>
      <c r="B451" s="247" t="s">
        <v>1730</v>
      </c>
      <c r="C451" s="247" t="s">
        <v>1731</v>
      </c>
      <c r="D451" s="242">
        <v>19620</v>
      </c>
      <c r="E451" s="248">
        <v>23544</v>
      </c>
      <c r="G451" s="261"/>
    </row>
    <row r="452" spans="1:7" x14ac:dyDescent="0.3">
      <c r="A452" s="246">
        <v>21</v>
      </c>
      <c r="B452" s="247" t="s">
        <v>1732</v>
      </c>
      <c r="C452" s="247" t="s">
        <v>1733</v>
      </c>
      <c r="D452" s="242">
        <v>23620</v>
      </c>
      <c r="E452" s="248">
        <v>28344</v>
      </c>
      <c r="G452" s="261"/>
    </row>
    <row r="453" spans="1:7" x14ac:dyDescent="0.3">
      <c r="A453" s="246">
        <v>22</v>
      </c>
      <c r="B453" s="247" t="s">
        <v>1734</v>
      </c>
      <c r="C453" s="247" t="s">
        <v>1735</v>
      </c>
      <c r="D453" s="242">
        <v>27620</v>
      </c>
      <c r="E453" s="248">
        <v>33144</v>
      </c>
      <c r="G453" s="261"/>
    </row>
    <row r="454" spans="1:7" x14ac:dyDescent="0.3">
      <c r="A454" s="246">
        <v>23</v>
      </c>
      <c r="B454" s="247" t="s">
        <v>1736</v>
      </c>
      <c r="C454" s="247" t="s">
        <v>1737</v>
      </c>
      <c r="D454" s="242">
        <v>31620</v>
      </c>
      <c r="E454" s="248">
        <v>37944</v>
      </c>
      <c r="G454" s="261"/>
    </row>
    <row r="455" spans="1:7" x14ac:dyDescent="0.3">
      <c r="A455" s="246">
        <v>24</v>
      </c>
      <c r="B455" s="247" t="s">
        <v>1738</v>
      </c>
      <c r="C455" s="247" t="s">
        <v>1739</v>
      </c>
      <c r="D455" s="242">
        <v>35620</v>
      </c>
      <c r="E455" s="248">
        <v>42744</v>
      </c>
      <c r="G455" s="261"/>
    </row>
    <row r="456" spans="1:7" x14ac:dyDescent="0.3">
      <c r="A456" s="244"/>
      <c r="B456" s="322" t="s">
        <v>1740</v>
      </c>
      <c r="C456" s="323"/>
      <c r="D456" s="245" t="s">
        <v>34</v>
      </c>
      <c r="E456" s="245" t="s">
        <v>55</v>
      </c>
      <c r="G456" s="259"/>
    </row>
    <row r="457" spans="1:7" ht="51" x14ac:dyDescent="0.3">
      <c r="A457" s="246">
        <v>25</v>
      </c>
      <c r="B457" s="247" t="s">
        <v>1741</v>
      </c>
      <c r="C457" s="251" t="s">
        <v>1742</v>
      </c>
      <c r="D457" s="248">
        <v>92190</v>
      </c>
      <c r="E457" s="248">
        <v>110628</v>
      </c>
      <c r="G457" s="259"/>
    </row>
    <row r="458" spans="1:7" ht="61.2" x14ac:dyDescent="0.3">
      <c r="A458" s="246">
        <v>26</v>
      </c>
      <c r="B458" s="247" t="s">
        <v>1743</v>
      </c>
      <c r="C458" s="251" t="s">
        <v>1744</v>
      </c>
      <c r="D458" s="248">
        <v>69520</v>
      </c>
      <c r="E458" s="248">
        <v>83424</v>
      </c>
      <c r="G458" s="259"/>
    </row>
    <row r="459" spans="1:7" ht="21" x14ac:dyDescent="0.3">
      <c r="A459" s="246">
        <v>27</v>
      </c>
      <c r="B459" s="247" t="s">
        <v>1745</v>
      </c>
      <c r="C459" s="251" t="s">
        <v>1746</v>
      </c>
      <c r="D459" s="248">
        <v>7070</v>
      </c>
      <c r="E459" s="248">
        <v>8484</v>
      </c>
      <c r="G459" s="259"/>
    </row>
    <row r="460" spans="1:7" ht="20.399999999999999" x14ac:dyDescent="0.3">
      <c r="A460" s="246">
        <v>28</v>
      </c>
      <c r="B460" s="247" t="s">
        <v>1747</v>
      </c>
      <c r="C460" s="251" t="s">
        <v>1748</v>
      </c>
      <c r="D460" s="324" t="s">
        <v>1749</v>
      </c>
      <c r="E460" s="325"/>
      <c r="G460" s="259"/>
    </row>
    <row r="461" spans="1:7" ht="40.799999999999997" x14ac:dyDescent="0.3">
      <c r="A461" s="246">
        <v>29</v>
      </c>
      <c r="B461" s="247" t="s">
        <v>1750</v>
      </c>
      <c r="C461" s="251" t="s">
        <v>1751</v>
      </c>
      <c r="D461" s="248">
        <v>29700</v>
      </c>
      <c r="E461" s="248">
        <v>35640</v>
      </c>
      <c r="G461" s="259"/>
    </row>
    <row r="462" spans="1:7" x14ac:dyDescent="0.3">
      <c r="A462" s="246">
        <v>30</v>
      </c>
      <c r="B462" s="247" t="s">
        <v>1752</v>
      </c>
      <c r="C462" s="247" t="s">
        <v>1753</v>
      </c>
      <c r="D462" s="248">
        <v>3800</v>
      </c>
      <c r="E462" s="248">
        <v>4560</v>
      </c>
      <c r="G462" s="259"/>
    </row>
    <row r="463" spans="1:7" x14ac:dyDescent="0.3">
      <c r="A463" s="326"/>
      <c r="B463" s="326"/>
      <c r="C463" s="326"/>
      <c r="D463" s="326"/>
      <c r="E463" s="326"/>
      <c r="G463" s="259"/>
    </row>
    <row r="464" spans="1:7" x14ac:dyDescent="0.3">
      <c r="A464" s="333"/>
      <c r="B464" s="333"/>
      <c r="C464" s="333"/>
      <c r="D464" s="333"/>
      <c r="E464" s="333"/>
      <c r="G464" s="259"/>
    </row>
    <row r="465" spans="1:7" ht="20.399999999999999" x14ac:dyDescent="0.35">
      <c r="A465" s="317" t="s">
        <v>1860</v>
      </c>
      <c r="B465" s="295" t="s">
        <v>1648</v>
      </c>
      <c r="C465" s="296"/>
      <c r="D465" s="237"/>
      <c r="E465" s="237"/>
      <c r="F465" s="270" t="s">
        <v>37</v>
      </c>
      <c r="G465" s="259"/>
    </row>
    <row r="466" spans="1:7" x14ac:dyDescent="0.3">
      <c r="A466" s="317"/>
      <c r="B466" s="318" t="s">
        <v>1797</v>
      </c>
      <c r="C466" s="319"/>
      <c r="D466" s="239"/>
      <c r="E466" s="239"/>
      <c r="G466" s="259"/>
    </row>
    <row r="467" spans="1:7" x14ac:dyDescent="0.3">
      <c r="A467" s="317"/>
      <c r="B467" s="320" t="s">
        <v>1652</v>
      </c>
      <c r="C467" s="321"/>
      <c r="D467" s="240"/>
      <c r="E467" s="240"/>
      <c r="G467" s="259"/>
    </row>
    <row r="468" spans="1:7" ht="33.6" customHeight="1" x14ac:dyDescent="0.3">
      <c r="A468" s="317"/>
      <c r="B468" s="315" t="s">
        <v>1861</v>
      </c>
      <c r="C468" s="316"/>
      <c r="D468" s="241"/>
      <c r="E468" s="241"/>
      <c r="G468" s="259"/>
    </row>
    <row r="469" spans="1:7" x14ac:dyDescent="0.3">
      <c r="A469" s="317"/>
      <c r="B469" s="320" t="s">
        <v>1656</v>
      </c>
      <c r="C469" s="321"/>
      <c r="D469" s="240"/>
      <c r="E469" s="240"/>
      <c r="G469" s="259"/>
    </row>
    <row r="470" spans="1:7" x14ac:dyDescent="0.3">
      <c r="A470" s="317"/>
      <c r="B470" s="330" t="s">
        <v>1854</v>
      </c>
      <c r="C470" s="331"/>
      <c r="D470" s="242"/>
      <c r="E470" s="242"/>
      <c r="G470" s="259"/>
    </row>
    <row r="471" spans="1:7" x14ac:dyDescent="0.3">
      <c r="A471" s="317"/>
      <c r="B471" s="320" t="s">
        <v>1660</v>
      </c>
      <c r="C471" s="321"/>
      <c r="D471" s="240"/>
      <c r="E471" s="240"/>
      <c r="G471" s="259"/>
    </row>
    <row r="472" spans="1:7" ht="76.95" customHeight="1" x14ac:dyDescent="0.3">
      <c r="A472" s="317"/>
      <c r="B472" s="332" t="s">
        <v>1862</v>
      </c>
      <c r="C472" s="316"/>
      <c r="D472" s="241"/>
      <c r="E472" s="241"/>
      <c r="G472" s="259"/>
    </row>
    <row r="473" spans="1:7" x14ac:dyDescent="0.3">
      <c r="A473" s="317"/>
      <c r="B473" s="336" t="s">
        <v>1839</v>
      </c>
      <c r="C473" s="336"/>
      <c r="D473" s="240"/>
      <c r="E473" s="240"/>
      <c r="G473" s="259"/>
    </row>
    <row r="474" spans="1:7" x14ac:dyDescent="0.3">
      <c r="A474" s="317"/>
      <c r="B474" s="334" t="s">
        <v>1863</v>
      </c>
      <c r="C474" s="335"/>
      <c r="D474" s="243"/>
      <c r="E474" s="243"/>
      <c r="G474" s="259"/>
    </row>
    <row r="475" spans="1:7" ht="15" customHeight="1" x14ac:dyDescent="0.3">
      <c r="A475" s="327"/>
      <c r="B475" s="328"/>
      <c r="C475" s="328"/>
      <c r="D475" s="328"/>
      <c r="E475" s="329"/>
      <c r="G475" s="259"/>
    </row>
    <row r="476" spans="1:7" x14ac:dyDescent="0.3">
      <c r="A476" s="244"/>
      <c r="B476" s="322" t="s">
        <v>1841</v>
      </c>
      <c r="C476" s="323"/>
      <c r="D476" s="245" t="s">
        <v>34</v>
      </c>
      <c r="E476" s="245" t="s">
        <v>55</v>
      </c>
      <c r="G476" s="259"/>
    </row>
    <row r="477" spans="1:7" x14ac:dyDescent="0.3">
      <c r="A477" s="246">
        <v>1</v>
      </c>
      <c r="B477" s="247" t="s">
        <v>1863</v>
      </c>
      <c r="C477" s="247" t="s">
        <v>1864</v>
      </c>
      <c r="D477" s="248">
        <v>41860</v>
      </c>
      <c r="E477" s="248">
        <v>50232</v>
      </c>
      <c r="G477" s="260"/>
    </row>
    <row r="478" spans="1:7" x14ac:dyDescent="0.3">
      <c r="A478" s="244"/>
      <c r="B478" s="322" t="s">
        <v>1673</v>
      </c>
      <c r="C478" s="323"/>
      <c r="D478" s="245" t="s">
        <v>34</v>
      </c>
      <c r="E478" s="245" t="s">
        <v>55</v>
      </c>
      <c r="G478" s="259"/>
    </row>
    <row r="479" spans="1:7" ht="51" x14ac:dyDescent="0.3">
      <c r="A479" s="246">
        <v>2</v>
      </c>
      <c r="B479" s="249" t="s">
        <v>1865</v>
      </c>
      <c r="C479" s="250" t="s">
        <v>1866</v>
      </c>
      <c r="D479" s="248">
        <v>29420</v>
      </c>
      <c r="E479" s="248">
        <v>35304</v>
      </c>
      <c r="G479" s="261"/>
    </row>
    <row r="480" spans="1:7" x14ac:dyDescent="0.3">
      <c r="A480" s="326"/>
      <c r="B480" s="326"/>
      <c r="C480" s="326"/>
      <c r="D480" s="326"/>
      <c r="E480" s="326"/>
      <c r="G480" s="259"/>
    </row>
    <row r="481" spans="1:7" ht="45" customHeight="1" x14ac:dyDescent="0.3">
      <c r="A481" s="246">
        <v>3</v>
      </c>
      <c r="B481" s="249" t="s">
        <v>1867</v>
      </c>
      <c r="C481" s="250" t="s">
        <v>1868</v>
      </c>
      <c r="D481" s="248">
        <v>29420</v>
      </c>
      <c r="E481" s="248">
        <v>35304</v>
      </c>
      <c r="G481" s="261"/>
    </row>
    <row r="482" spans="1:7" ht="15" customHeight="1" x14ac:dyDescent="0.3">
      <c r="A482" s="246">
        <v>4</v>
      </c>
      <c r="B482" s="247" t="s">
        <v>1682</v>
      </c>
      <c r="C482" s="247" t="s">
        <v>1683</v>
      </c>
      <c r="D482" s="248">
        <v>77100</v>
      </c>
      <c r="E482" s="248">
        <v>92520</v>
      </c>
      <c r="G482" s="260"/>
    </row>
    <row r="483" spans="1:7" ht="15" customHeight="1" x14ac:dyDescent="0.3">
      <c r="A483" s="246">
        <v>5</v>
      </c>
      <c r="B483" s="247" t="s">
        <v>1685</v>
      </c>
      <c r="C483" s="247" t="s">
        <v>1686</v>
      </c>
      <c r="D483" s="248">
        <v>67450</v>
      </c>
      <c r="E483" s="248">
        <v>80940</v>
      </c>
      <c r="G483" s="260"/>
    </row>
    <row r="484" spans="1:7" x14ac:dyDescent="0.3">
      <c r="A484" s="246">
        <v>6</v>
      </c>
      <c r="B484" s="247" t="s">
        <v>1688</v>
      </c>
      <c r="C484" s="247" t="s">
        <v>1689</v>
      </c>
      <c r="D484" s="248">
        <v>57820</v>
      </c>
      <c r="E484" s="248">
        <v>69384</v>
      </c>
      <c r="G484" s="260"/>
    </row>
    <row r="485" spans="1:7" x14ac:dyDescent="0.3">
      <c r="A485" s="326"/>
      <c r="B485" s="326"/>
      <c r="C485" s="326"/>
      <c r="D485" s="326"/>
      <c r="E485" s="326"/>
      <c r="G485" s="259"/>
    </row>
    <row r="486" spans="1:7" ht="40.799999999999997" x14ac:dyDescent="0.3">
      <c r="A486" s="246">
        <v>7</v>
      </c>
      <c r="B486" s="249" t="s">
        <v>1869</v>
      </c>
      <c r="C486" s="250" t="s">
        <v>1870</v>
      </c>
      <c r="D486" s="248">
        <v>25620</v>
      </c>
      <c r="E486" s="248">
        <v>30744</v>
      </c>
      <c r="G486" s="261"/>
    </row>
    <row r="487" spans="1:7" x14ac:dyDescent="0.3">
      <c r="A487" s="244"/>
      <c r="B487" s="322" t="s">
        <v>1706</v>
      </c>
      <c r="C487" s="323"/>
      <c r="D487" s="245" t="s">
        <v>34</v>
      </c>
      <c r="E487" s="245" t="s">
        <v>55</v>
      </c>
      <c r="G487" s="259"/>
    </row>
    <row r="488" spans="1:7" ht="51" x14ac:dyDescent="0.3">
      <c r="A488" s="246">
        <v>8</v>
      </c>
      <c r="B488" s="247" t="s">
        <v>1708</v>
      </c>
      <c r="C488" s="251" t="s">
        <v>1709</v>
      </c>
      <c r="D488" s="242">
        <v>44520</v>
      </c>
      <c r="E488" s="248">
        <v>53424</v>
      </c>
      <c r="G488" s="259"/>
    </row>
    <row r="489" spans="1:7" ht="51" x14ac:dyDescent="0.3">
      <c r="A489" s="246">
        <v>9</v>
      </c>
      <c r="B489" s="247" t="s">
        <v>1871</v>
      </c>
      <c r="C489" s="251" t="s">
        <v>1872</v>
      </c>
      <c r="D489" s="242">
        <v>44520</v>
      </c>
      <c r="E489" s="248">
        <v>53424</v>
      </c>
      <c r="G489" s="259"/>
    </row>
    <row r="490" spans="1:7" ht="51" x14ac:dyDescent="0.3">
      <c r="A490" s="246">
        <v>10</v>
      </c>
      <c r="B490" s="247" t="s">
        <v>1714</v>
      </c>
      <c r="C490" s="251" t="s">
        <v>1715</v>
      </c>
      <c r="D490" s="242">
        <v>44520</v>
      </c>
      <c r="E490" s="248">
        <v>53424</v>
      </c>
      <c r="G490" s="259"/>
    </row>
    <row r="491" spans="1:7" ht="40.799999999999997" x14ac:dyDescent="0.3">
      <c r="A491" s="246">
        <v>11</v>
      </c>
      <c r="B491" s="247" t="s">
        <v>1873</v>
      </c>
      <c r="C491" s="251" t="s">
        <v>1874</v>
      </c>
      <c r="D491" s="242">
        <v>44180</v>
      </c>
      <c r="E491" s="248">
        <v>53016</v>
      </c>
      <c r="G491" s="259"/>
    </row>
    <row r="492" spans="1:7" ht="30" customHeight="1" x14ac:dyDescent="0.3">
      <c r="A492" s="246">
        <v>12</v>
      </c>
      <c r="B492" s="247" t="s">
        <v>1720</v>
      </c>
      <c r="C492" s="251" t="s">
        <v>1721</v>
      </c>
      <c r="D492" s="242">
        <v>44180</v>
      </c>
      <c r="E492" s="248">
        <v>53016</v>
      </c>
      <c r="G492" s="259"/>
    </row>
    <row r="493" spans="1:7" ht="30" customHeight="1" x14ac:dyDescent="0.3">
      <c r="A493" s="246">
        <v>13</v>
      </c>
      <c r="B493" s="247" t="s">
        <v>1723</v>
      </c>
      <c r="C493" s="251" t="s">
        <v>1724</v>
      </c>
      <c r="D493" s="242">
        <v>44180</v>
      </c>
      <c r="E493" s="248">
        <v>53016</v>
      </c>
      <c r="G493" s="259"/>
    </row>
    <row r="494" spans="1:7" ht="20.399999999999999" x14ac:dyDescent="0.35">
      <c r="A494" s="244"/>
      <c r="B494" s="322" t="s">
        <v>1726</v>
      </c>
      <c r="C494" s="323"/>
      <c r="D494" s="245" t="s">
        <v>34</v>
      </c>
      <c r="E494" s="245" t="s">
        <v>55</v>
      </c>
      <c r="F494" s="270" t="s">
        <v>37</v>
      </c>
      <c r="G494" s="259"/>
    </row>
    <row r="495" spans="1:7" ht="15" customHeight="1" x14ac:dyDescent="0.3">
      <c r="A495" s="246">
        <v>14</v>
      </c>
      <c r="B495" s="247" t="s">
        <v>1728</v>
      </c>
      <c r="C495" s="247" t="s">
        <v>1729</v>
      </c>
      <c r="D495" s="242">
        <v>15540</v>
      </c>
      <c r="E495" s="248">
        <v>18648</v>
      </c>
      <c r="G495" s="261"/>
    </row>
    <row r="496" spans="1:7" x14ac:dyDescent="0.3">
      <c r="A496" s="246">
        <v>15</v>
      </c>
      <c r="B496" s="247" t="s">
        <v>1730</v>
      </c>
      <c r="C496" s="247" t="s">
        <v>1731</v>
      </c>
      <c r="D496" s="242">
        <v>19620</v>
      </c>
      <c r="E496" s="248">
        <v>23544</v>
      </c>
      <c r="G496" s="261"/>
    </row>
    <row r="497" spans="1:7" x14ac:dyDescent="0.3">
      <c r="A497" s="246">
        <v>16</v>
      </c>
      <c r="B497" s="247" t="s">
        <v>1732</v>
      </c>
      <c r="C497" s="247" t="s">
        <v>1733</v>
      </c>
      <c r="D497" s="242">
        <v>23620</v>
      </c>
      <c r="E497" s="248">
        <v>28344</v>
      </c>
      <c r="G497" s="261"/>
    </row>
    <row r="498" spans="1:7" s="238" customFormat="1" x14ac:dyDescent="0.3">
      <c r="A498" s="246">
        <v>17</v>
      </c>
      <c r="B498" s="247" t="s">
        <v>1734</v>
      </c>
      <c r="C498" s="247" t="s">
        <v>1735</v>
      </c>
      <c r="D498" s="242">
        <v>27620</v>
      </c>
      <c r="E498" s="248">
        <v>33144</v>
      </c>
      <c r="F498" s="234"/>
      <c r="G498" s="261"/>
    </row>
    <row r="499" spans="1:7" s="238" customFormat="1" x14ac:dyDescent="0.3">
      <c r="A499" s="246">
        <v>18</v>
      </c>
      <c r="B499" s="247" t="s">
        <v>1736</v>
      </c>
      <c r="C499" s="247" t="s">
        <v>1737</v>
      </c>
      <c r="D499" s="242">
        <v>31620</v>
      </c>
      <c r="E499" s="248">
        <v>37944</v>
      </c>
      <c r="F499" s="234"/>
      <c r="G499" s="261"/>
    </row>
    <row r="500" spans="1:7" x14ac:dyDescent="0.3">
      <c r="A500" s="246">
        <v>19</v>
      </c>
      <c r="B500" s="247" t="s">
        <v>1738</v>
      </c>
      <c r="C500" s="247" t="s">
        <v>1739</v>
      </c>
      <c r="D500" s="242">
        <v>35620</v>
      </c>
      <c r="E500" s="248">
        <v>42744</v>
      </c>
      <c r="G500" s="261"/>
    </row>
    <row r="501" spans="1:7" x14ac:dyDescent="0.3">
      <c r="A501" s="244"/>
      <c r="B501" s="322" t="s">
        <v>1740</v>
      </c>
      <c r="C501" s="323"/>
      <c r="D501" s="245" t="s">
        <v>34</v>
      </c>
      <c r="E501" s="245" t="s">
        <v>55</v>
      </c>
      <c r="G501" s="259"/>
    </row>
    <row r="502" spans="1:7" ht="51" x14ac:dyDescent="0.3">
      <c r="A502" s="246">
        <v>20</v>
      </c>
      <c r="B502" s="247" t="s">
        <v>1741</v>
      </c>
      <c r="C502" s="251" t="s">
        <v>1742</v>
      </c>
      <c r="D502" s="248">
        <v>92190</v>
      </c>
      <c r="E502" s="248">
        <v>110628</v>
      </c>
      <c r="G502" s="259"/>
    </row>
    <row r="503" spans="1:7" ht="61.2" x14ac:dyDescent="0.3">
      <c r="A503" s="246">
        <v>21</v>
      </c>
      <c r="B503" s="247" t="s">
        <v>1743</v>
      </c>
      <c r="C503" s="251" t="s">
        <v>1744</v>
      </c>
      <c r="D503" s="248">
        <v>69520</v>
      </c>
      <c r="E503" s="248">
        <v>83424</v>
      </c>
      <c r="G503" s="259"/>
    </row>
    <row r="504" spans="1:7" ht="21" x14ac:dyDescent="0.3">
      <c r="A504" s="246">
        <v>22</v>
      </c>
      <c r="B504" s="247" t="s">
        <v>1745</v>
      </c>
      <c r="C504" s="251" t="s">
        <v>1746</v>
      </c>
      <c r="D504" s="248">
        <v>7070</v>
      </c>
      <c r="E504" s="248">
        <v>8484</v>
      </c>
      <c r="G504" s="259"/>
    </row>
    <row r="505" spans="1:7" ht="20.399999999999999" x14ac:dyDescent="0.3">
      <c r="A505" s="246">
        <v>23</v>
      </c>
      <c r="B505" s="247" t="s">
        <v>1747</v>
      </c>
      <c r="C505" s="251" t="s">
        <v>1748</v>
      </c>
      <c r="D505" s="324" t="s">
        <v>1749</v>
      </c>
      <c r="E505" s="325"/>
      <c r="G505" s="259"/>
    </row>
    <row r="506" spans="1:7" ht="40.799999999999997" x14ac:dyDescent="0.3">
      <c r="A506" s="246">
        <v>24</v>
      </c>
      <c r="B506" s="247" t="s">
        <v>1750</v>
      </c>
      <c r="C506" s="251" t="s">
        <v>1751</v>
      </c>
      <c r="D506" s="248">
        <v>29700</v>
      </c>
      <c r="E506" s="248">
        <v>35640</v>
      </c>
      <c r="G506" s="259"/>
    </row>
    <row r="507" spans="1:7" x14ac:dyDescent="0.3">
      <c r="A507" s="246">
        <v>25</v>
      </c>
      <c r="B507" s="247" t="s">
        <v>1752</v>
      </c>
      <c r="C507" s="247" t="s">
        <v>1753</v>
      </c>
      <c r="D507" s="248">
        <v>3800</v>
      </c>
      <c r="E507" s="248">
        <v>4560</v>
      </c>
      <c r="G507" s="259"/>
    </row>
    <row r="508" spans="1:7" x14ac:dyDescent="0.3">
      <c r="A508" s="326"/>
      <c r="B508" s="326"/>
      <c r="C508" s="326"/>
      <c r="D508" s="326"/>
      <c r="E508" s="326"/>
      <c r="G508" s="259"/>
    </row>
    <row r="509" spans="1:7" x14ac:dyDescent="0.3">
      <c r="A509" s="333"/>
      <c r="B509" s="333"/>
      <c r="C509" s="333"/>
      <c r="D509" s="333"/>
      <c r="E509" s="333"/>
      <c r="G509" s="259"/>
    </row>
    <row r="510" spans="1:7" ht="15" customHeight="1" x14ac:dyDescent="0.35">
      <c r="A510" s="317" t="s">
        <v>1875</v>
      </c>
      <c r="B510" s="295" t="s">
        <v>1648</v>
      </c>
      <c r="C510" s="296"/>
      <c r="D510" s="237"/>
      <c r="E510" s="237"/>
      <c r="F510" s="270" t="s">
        <v>37</v>
      </c>
      <c r="G510" s="259"/>
    </row>
    <row r="511" spans="1:7" ht="15" customHeight="1" x14ac:dyDescent="0.3">
      <c r="A511" s="317"/>
      <c r="B511" s="318" t="s">
        <v>1797</v>
      </c>
      <c r="C511" s="319"/>
      <c r="D511" s="239"/>
      <c r="E511" s="239"/>
      <c r="G511" s="259"/>
    </row>
    <row r="512" spans="1:7" x14ac:dyDescent="0.3">
      <c r="A512" s="317"/>
      <c r="B512" s="320" t="s">
        <v>1652</v>
      </c>
      <c r="C512" s="321"/>
      <c r="D512" s="240"/>
      <c r="E512" s="240"/>
      <c r="G512" s="259"/>
    </row>
    <row r="513" spans="1:7" ht="40.200000000000003" customHeight="1" x14ac:dyDescent="0.3">
      <c r="A513" s="317"/>
      <c r="B513" s="315" t="s">
        <v>1876</v>
      </c>
      <c r="C513" s="316"/>
      <c r="D513" s="241"/>
      <c r="E513" s="241"/>
      <c r="G513" s="259"/>
    </row>
    <row r="514" spans="1:7" x14ac:dyDescent="0.3">
      <c r="A514" s="317"/>
      <c r="B514" s="320" t="s">
        <v>1656</v>
      </c>
      <c r="C514" s="321"/>
      <c r="D514" s="240"/>
      <c r="E514" s="240"/>
      <c r="G514" s="259"/>
    </row>
    <row r="515" spans="1:7" x14ac:dyDescent="0.3">
      <c r="A515" s="317"/>
      <c r="B515" s="330" t="s">
        <v>1854</v>
      </c>
      <c r="C515" s="331"/>
      <c r="D515" s="242"/>
      <c r="E515" s="242"/>
      <c r="G515" s="259"/>
    </row>
    <row r="516" spans="1:7" x14ac:dyDescent="0.3">
      <c r="A516" s="317"/>
      <c r="B516" s="320" t="s">
        <v>1660</v>
      </c>
      <c r="C516" s="321"/>
      <c r="D516" s="240"/>
      <c r="E516" s="240"/>
      <c r="G516" s="259"/>
    </row>
    <row r="517" spans="1:7" ht="77.400000000000006" customHeight="1" x14ac:dyDescent="0.3">
      <c r="A517" s="317"/>
      <c r="B517" s="332" t="s">
        <v>1862</v>
      </c>
      <c r="C517" s="316"/>
      <c r="D517" s="241"/>
      <c r="E517" s="241"/>
      <c r="G517" s="259"/>
    </row>
    <row r="518" spans="1:7" x14ac:dyDescent="0.3">
      <c r="A518" s="317"/>
      <c r="B518" s="336" t="s">
        <v>1839</v>
      </c>
      <c r="C518" s="336"/>
      <c r="D518" s="240"/>
      <c r="E518" s="240"/>
      <c r="G518" s="259"/>
    </row>
    <row r="519" spans="1:7" x14ac:dyDescent="0.3">
      <c r="A519" s="317"/>
      <c r="B519" s="334" t="s">
        <v>1877</v>
      </c>
      <c r="C519" s="335"/>
      <c r="D519" s="243"/>
      <c r="E519" s="243"/>
      <c r="G519" s="259"/>
    </row>
    <row r="520" spans="1:7" x14ac:dyDescent="0.3">
      <c r="A520" s="327"/>
      <c r="B520" s="328"/>
      <c r="C520" s="328"/>
      <c r="D520" s="328"/>
      <c r="E520" s="329"/>
      <c r="G520" s="259"/>
    </row>
    <row r="521" spans="1:7" x14ac:dyDescent="0.3">
      <c r="A521" s="244"/>
      <c r="B521" s="322" t="s">
        <v>1841</v>
      </c>
      <c r="C521" s="323"/>
      <c r="D521" s="245" t="s">
        <v>34</v>
      </c>
      <c r="E521" s="245" t="s">
        <v>55</v>
      </c>
      <c r="G521" s="259"/>
    </row>
    <row r="522" spans="1:7" x14ac:dyDescent="0.3">
      <c r="A522" s="246">
        <v>1</v>
      </c>
      <c r="B522" s="247" t="s">
        <v>1877</v>
      </c>
      <c r="C522" s="247" t="s">
        <v>1878</v>
      </c>
      <c r="D522" s="248">
        <v>41860</v>
      </c>
      <c r="E522" s="248">
        <v>50232</v>
      </c>
      <c r="G522" s="260"/>
    </row>
    <row r="523" spans="1:7" x14ac:dyDescent="0.3">
      <c r="A523" s="244"/>
      <c r="B523" s="322" t="s">
        <v>1673</v>
      </c>
      <c r="C523" s="323"/>
      <c r="D523" s="245" t="s">
        <v>34</v>
      </c>
      <c r="E523" s="245" t="s">
        <v>55</v>
      </c>
      <c r="G523" s="259"/>
    </row>
    <row r="524" spans="1:7" ht="51" x14ac:dyDescent="0.3">
      <c r="A524" s="246">
        <v>2</v>
      </c>
      <c r="B524" s="249" t="s">
        <v>1865</v>
      </c>
      <c r="C524" s="250" t="s">
        <v>1866</v>
      </c>
      <c r="D524" s="248">
        <v>29420</v>
      </c>
      <c r="E524" s="248">
        <v>35304</v>
      </c>
      <c r="G524" s="261"/>
    </row>
    <row r="525" spans="1:7" x14ac:dyDescent="0.3">
      <c r="A525" s="326"/>
      <c r="B525" s="326"/>
      <c r="C525" s="326"/>
      <c r="D525" s="326"/>
      <c r="E525" s="326"/>
      <c r="G525" s="259"/>
    </row>
    <row r="526" spans="1:7" ht="51" x14ac:dyDescent="0.3">
      <c r="A526" s="246">
        <v>3</v>
      </c>
      <c r="B526" s="249" t="s">
        <v>1867</v>
      </c>
      <c r="C526" s="250" t="s">
        <v>1868</v>
      </c>
      <c r="D526" s="248">
        <v>29420</v>
      </c>
      <c r="E526" s="248">
        <v>35304</v>
      </c>
      <c r="G526" s="261"/>
    </row>
    <row r="527" spans="1:7" x14ac:dyDescent="0.3">
      <c r="A527" s="246">
        <v>4</v>
      </c>
      <c r="B527" s="247" t="s">
        <v>1682</v>
      </c>
      <c r="C527" s="247" t="s">
        <v>1683</v>
      </c>
      <c r="D527" s="248">
        <v>77100</v>
      </c>
      <c r="E527" s="248">
        <v>92520</v>
      </c>
      <c r="G527" s="260"/>
    </row>
    <row r="528" spans="1:7" x14ac:dyDescent="0.3">
      <c r="A528" s="246">
        <v>5</v>
      </c>
      <c r="B528" s="247" t="s">
        <v>1685</v>
      </c>
      <c r="C528" s="247" t="s">
        <v>1686</v>
      </c>
      <c r="D528" s="248">
        <v>67450</v>
      </c>
      <c r="E528" s="248">
        <v>80940</v>
      </c>
      <c r="G528" s="260"/>
    </row>
    <row r="529" spans="1:7" x14ac:dyDescent="0.3">
      <c r="A529" s="246">
        <v>6</v>
      </c>
      <c r="B529" s="247" t="s">
        <v>1688</v>
      </c>
      <c r="C529" s="247" t="s">
        <v>1689</v>
      </c>
      <c r="D529" s="248">
        <v>57820</v>
      </c>
      <c r="E529" s="248">
        <v>69384</v>
      </c>
      <c r="G529" s="260"/>
    </row>
    <row r="530" spans="1:7" x14ac:dyDescent="0.3">
      <c r="A530" s="326"/>
      <c r="B530" s="326"/>
      <c r="C530" s="326"/>
      <c r="D530" s="326"/>
      <c r="E530" s="326"/>
      <c r="G530" s="259"/>
    </row>
    <row r="531" spans="1:7" ht="40.799999999999997" x14ac:dyDescent="0.3">
      <c r="A531" s="246">
        <v>7</v>
      </c>
      <c r="B531" s="249" t="s">
        <v>1869</v>
      </c>
      <c r="C531" s="250" t="s">
        <v>1870</v>
      </c>
      <c r="D531" s="248">
        <v>25620</v>
      </c>
      <c r="E531" s="248">
        <v>30744</v>
      </c>
      <c r="G531" s="261"/>
    </row>
    <row r="532" spans="1:7" ht="20.399999999999999" x14ac:dyDescent="0.35">
      <c r="A532" s="244"/>
      <c r="B532" s="322" t="s">
        <v>1706</v>
      </c>
      <c r="C532" s="323"/>
      <c r="D532" s="245" t="s">
        <v>34</v>
      </c>
      <c r="E532" s="245" t="s">
        <v>55</v>
      </c>
      <c r="F532" s="270" t="s">
        <v>37</v>
      </c>
      <c r="G532" s="259"/>
    </row>
    <row r="533" spans="1:7" ht="51" x14ac:dyDescent="0.3">
      <c r="A533" s="246">
        <v>8</v>
      </c>
      <c r="B533" s="247" t="s">
        <v>1708</v>
      </c>
      <c r="C533" s="251" t="s">
        <v>1709</v>
      </c>
      <c r="D533" s="242">
        <v>44520</v>
      </c>
      <c r="E533" s="248">
        <v>53424</v>
      </c>
      <c r="G533" s="259"/>
    </row>
    <row r="534" spans="1:7" ht="51" x14ac:dyDescent="0.3">
      <c r="A534" s="246">
        <v>9</v>
      </c>
      <c r="B534" s="247" t="s">
        <v>1871</v>
      </c>
      <c r="C534" s="251" t="s">
        <v>1872</v>
      </c>
      <c r="D534" s="242">
        <v>44520</v>
      </c>
      <c r="E534" s="248">
        <v>53424</v>
      </c>
      <c r="G534" s="259"/>
    </row>
    <row r="535" spans="1:7" ht="51" x14ac:dyDescent="0.3">
      <c r="A535" s="246">
        <v>10</v>
      </c>
      <c r="B535" s="247" t="s">
        <v>1714</v>
      </c>
      <c r="C535" s="251" t="s">
        <v>1715</v>
      </c>
      <c r="D535" s="242">
        <v>44520</v>
      </c>
      <c r="E535" s="248">
        <v>53424</v>
      </c>
      <c r="G535" s="259"/>
    </row>
    <row r="536" spans="1:7" ht="40.799999999999997" x14ac:dyDescent="0.3">
      <c r="A536" s="246">
        <v>11</v>
      </c>
      <c r="B536" s="247" t="s">
        <v>1873</v>
      </c>
      <c r="C536" s="251" t="s">
        <v>1874</v>
      </c>
      <c r="D536" s="242">
        <v>44180</v>
      </c>
      <c r="E536" s="248">
        <v>53016</v>
      </c>
      <c r="G536" s="259"/>
    </row>
    <row r="537" spans="1:7" ht="40.799999999999997" x14ac:dyDescent="0.3">
      <c r="A537" s="246">
        <v>12</v>
      </c>
      <c r="B537" s="247" t="s">
        <v>1720</v>
      </c>
      <c r="C537" s="251" t="s">
        <v>1721</v>
      </c>
      <c r="D537" s="242">
        <v>44180</v>
      </c>
      <c r="E537" s="248">
        <v>53016</v>
      </c>
      <c r="G537" s="259"/>
    </row>
    <row r="538" spans="1:7" ht="40.799999999999997" x14ac:dyDescent="0.3">
      <c r="A538" s="246">
        <v>13</v>
      </c>
      <c r="B538" s="247" t="s">
        <v>1723</v>
      </c>
      <c r="C538" s="251" t="s">
        <v>1724</v>
      </c>
      <c r="D538" s="242">
        <v>44180</v>
      </c>
      <c r="E538" s="248">
        <v>53016</v>
      </c>
      <c r="G538" s="259"/>
    </row>
    <row r="539" spans="1:7" x14ac:dyDescent="0.3">
      <c r="A539" s="244"/>
      <c r="B539" s="322" t="s">
        <v>1726</v>
      </c>
      <c r="C539" s="323"/>
      <c r="D539" s="245" t="s">
        <v>34</v>
      </c>
      <c r="E539" s="245" t="s">
        <v>55</v>
      </c>
      <c r="G539" s="259"/>
    </row>
    <row r="540" spans="1:7" x14ac:dyDescent="0.3">
      <c r="A540" s="246">
        <v>14</v>
      </c>
      <c r="B540" s="247" t="s">
        <v>1728</v>
      </c>
      <c r="C540" s="247" t="s">
        <v>1729</v>
      </c>
      <c r="D540" s="242">
        <v>15540</v>
      </c>
      <c r="E540" s="248">
        <v>18648</v>
      </c>
      <c r="G540" s="261"/>
    </row>
    <row r="541" spans="1:7" ht="15" customHeight="1" x14ac:dyDescent="0.3">
      <c r="A541" s="246">
        <v>15</v>
      </c>
      <c r="B541" s="247" t="s">
        <v>1730</v>
      </c>
      <c r="C541" s="247" t="s">
        <v>1731</v>
      </c>
      <c r="D541" s="242">
        <v>19620</v>
      </c>
      <c r="E541" s="248">
        <v>23544</v>
      </c>
      <c r="G541" s="261"/>
    </row>
    <row r="542" spans="1:7" x14ac:dyDescent="0.3">
      <c r="A542" s="246">
        <v>16</v>
      </c>
      <c r="B542" s="247" t="s">
        <v>1732</v>
      </c>
      <c r="C542" s="247" t="s">
        <v>1733</v>
      </c>
      <c r="D542" s="242">
        <v>23620</v>
      </c>
      <c r="E542" s="248">
        <v>28344</v>
      </c>
      <c r="G542" s="261"/>
    </row>
    <row r="543" spans="1:7" x14ac:dyDescent="0.3">
      <c r="A543" s="246">
        <v>17</v>
      </c>
      <c r="B543" s="247" t="s">
        <v>1734</v>
      </c>
      <c r="C543" s="247" t="s">
        <v>1735</v>
      </c>
      <c r="D543" s="242">
        <v>27620</v>
      </c>
      <c r="E543" s="248">
        <v>33144</v>
      </c>
      <c r="G543" s="261"/>
    </row>
    <row r="544" spans="1:7" x14ac:dyDescent="0.3">
      <c r="A544" s="246">
        <v>18</v>
      </c>
      <c r="B544" s="247" t="s">
        <v>1736</v>
      </c>
      <c r="C544" s="247" t="s">
        <v>1737</v>
      </c>
      <c r="D544" s="242">
        <v>31620</v>
      </c>
      <c r="E544" s="248">
        <v>37944</v>
      </c>
      <c r="G544" s="261"/>
    </row>
    <row r="545" spans="1:7" x14ac:dyDescent="0.3">
      <c r="A545" s="246">
        <v>19</v>
      </c>
      <c r="B545" s="247" t="s">
        <v>1738</v>
      </c>
      <c r="C545" s="247" t="s">
        <v>1739</v>
      </c>
      <c r="D545" s="242">
        <v>35620</v>
      </c>
      <c r="E545" s="248">
        <v>42744</v>
      </c>
      <c r="G545" s="261"/>
    </row>
    <row r="546" spans="1:7" x14ac:dyDescent="0.3">
      <c r="A546" s="244"/>
      <c r="B546" s="322" t="s">
        <v>1740</v>
      </c>
      <c r="C546" s="323"/>
      <c r="D546" s="245" t="s">
        <v>34</v>
      </c>
      <c r="E546" s="245" t="s">
        <v>55</v>
      </c>
      <c r="G546" s="259"/>
    </row>
    <row r="547" spans="1:7" ht="51" x14ac:dyDescent="0.3">
      <c r="A547" s="246">
        <v>20</v>
      </c>
      <c r="B547" s="247" t="s">
        <v>1741</v>
      </c>
      <c r="C547" s="251" t="s">
        <v>1742</v>
      </c>
      <c r="D547" s="248">
        <v>92190</v>
      </c>
      <c r="E547" s="248">
        <v>110628</v>
      </c>
      <c r="G547" s="259"/>
    </row>
    <row r="548" spans="1:7" ht="61.2" x14ac:dyDescent="0.3">
      <c r="A548" s="246">
        <v>21</v>
      </c>
      <c r="B548" s="247" t="s">
        <v>1743</v>
      </c>
      <c r="C548" s="251" t="s">
        <v>1744</v>
      </c>
      <c r="D548" s="248">
        <v>69520</v>
      </c>
      <c r="E548" s="248">
        <v>83424</v>
      </c>
      <c r="G548" s="259"/>
    </row>
    <row r="549" spans="1:7" ht="21" x14ac:dyDescent="0.3">
      <c r="A549" s="246">
        <v>22</v>
      </c>
      <c r="B549" s="247" t="s">
        <v>1745</v>
      </c>
      <c r="C549" s="251" t="s">
        <v>1746</v>
      </c>
      <c r="D549" s="248">
        <v>7070</v>
      </c>
      <c r="E549" s="248">
        <v>8484</v>
      </c>
      <c r="G549" s="259"/>
    </row>
    <row r="550" spans="1:7" s="238" customFormat="1" ht="20.399999999999999" x14ac:dyDescent="0.3">
      <c r="A550" s="246">
        <v>23</v>
      </c>
      <c r="B550" s="247" t="s">
        <v>1747</v>
      </c>
      <c r="C550" s="251" t="s">
        <v>1748</v>
      </c>
      <c r="D550" s="324" t="s">
        <v>1749</v>
      </c>
      <c r="E550" s="325"/>
      <c r="F550" s="234"/>
      <c r="G550" s="259"/>
    </row>
    <row r="551" spans="1:7" s="238" customFormat="1" ht="40.799999999999997" x14ac:dyDescent="0.3">
      <c r="A551" s="246">
        <v>24</v>
      </c>
      <c r="B551" s="247" t="s">
        <v>1750</v>
      </c>
      <c r="C551" s="251" t="s">
        <v>1751</v>
      </c>
      <c r="D551" s="248">
        <v>29700</v>
      </c>
      <c r="E551" s="248">
        <v>35640</v>
      </c>
      <c r="F551" s="234"/>
      <c r="G551" s="259"/>
    </row>
    <row r="552" spans="1:7" x14ac:dyDescent="0.3">
      <c r="A552" s="246">
        <v>25</v>
      </c>
      <c r="B552" s="247" t="s">
        <v>1752</v>
      </c>
      <c r="C552" s="247" t="s">
        <v>1753</v>
      </c>
      <c r="D552" s="248">
        <v>3800</v>
      </c>
      <c r="E552" s="248">
        <v>4560</v>
      </c>
      <c r="G552" s="259"/>
    </row>
    <row r="553" spans="1:7" x14ac:dyDescent="0.3">
      <c r="A553" s="326"/>
      <c r="B553" s="326"/>
      <c r="C553" s="326"/>
      <c r="D553" s="326"/>
      <c r="E553" s="326"/>
      <c r="G553" s="259"/>
    </row>
    <row r="554" spans="1:7" x14ac:dyDescent="0.3">
      <c r="A554" s="333"/>
      <c r="B554" s="333"/>
      <c r="C554" s="333"/>
      <c r="D554" s="333"/>
      <c r="E554" s="333"/>
      <c r="G554" s="259"/>
    </row>
    <row r="555" spans="1:7" ht="20.399999999999999" x14ac:dyDescent="0.35">
      <c r="A555" s="317" t="s">
        <v>1879</v>
      </c>
      <c r="B555" s="295" t="s">
        <v>1648</v>
      </c>
      <c r="C555" s="296"/>
      <c r="D555" s="237"/>
      <c r="E555" s="237"/>
      <c r="F555" s="270" t="s">
        <v>37</v>
      </c>
      <c r="G555" s="259"/>
    </row>
    <row r="556" spans="1:7" x14ac:dyDescent="0.3">
      <c r="A556" s="317"/>
      <c r="B556" s="318" t="s">
        <v>1797</v>
      </c>
      <c r="C556" s="319"/>
      <c r="D556" s="239"/>
      <c r="E556" s="239"/>
      <c r="G556" s="259"/>
    </row>
    <row r="557" spans="1:7" x14ac:dyDescent="0.3">
      <c r="A557" s="317"/>
      <c r="B557" s="320" t="s">
        <v>1652</v>
      </c>
      <c r="C557" s="321"/>
      <c r="D557" s="240"/>
      <c r="E557" s="240"/>
      <c r="G557" s="259"/>
    </row>
    <row r="558" spans="1:7" ht="38.4" customHeight="1" x14ac:dyDescent="0.3">
      <c r="A558" s="317"/>
      <c r="B558" s="315" t="s">
        <v>1880</v>
      </c>
      <c r="C558" s="316"/>
      <c r="D558" s="241"/>
      <c r="E558" s="241"/>
      <c r="G558" s="259"/>
    </row>
    <row r="559" spans="1:7" x14ac:dyDescent="0.3">
      <c r="A559" s="317"/>
      <c r="B559" s="320" t="s">
        <v>1656</v>
      </c>
      <c r="C559" s="321"/>
      <c r="D559" s="240"/>
      <c r="E559" s="240"/>
      <c r="G559" s="259"/>
    </row>
    <row r="560" spans="1:7" x14ac:dyDescent="0.3">
      <c r="A560" s="317"/>
      <c r="B560" s="330" t="s">
        <v>1881</v>
      </c>
      <c r="C560" s="331"/>
      <c r="D560" s="242"/>
      <c r="E560" s="242"/>
      <c r="G560" s="259"/>
    </row>
    <row r="561" spans="1:7" x14ac:dyDescent="0.3">
      <c r="A561" s="317"/>
      <c r="B561" s="320" t="s">
        <v>1660</v>
      </c>
      <c r="C561" s="321"/>
      <c r="D561" s="240"/>
      <c r="E561" s="240"/>
      <c r="G561" s="259"/>
    </row>
    <row r="562" spans="1:7" ht="91.2" customHeight="1" x14ac:dyDescent="0.3">
      <c r="A562" s="317"/>
      <c r="B562" s="332" t="s">
        <v>1810</v>
      </c>
      <c r="C562" s="316"/>
      <c r="D562" s="241"/>
      <c r="E562" s="241"/>
      <c r="G562" s="259"/>
    </row>
    <row r="563" spans="1:7" ht="15" customHeight="1" x14ac:dyDescent="0.3">
      <c r="A563" s="317"/>
      <c r="B563" s="336" t="s">
        <v>1839</v>
      </c>
      <c r="C563" s="336"/>
      <c r="D563" s="240"/>
      <c r="E563" s="240"/>
      <c r="G563" s="259"/>
    </row>
    <row r="564" spans="1:7" x14ac:dyDescent="0.3">
      <c r="A564" s="317"/>
      <c r="B564" s="334" t="s">
        <v>1882</v>
      </c>
      <c r="C564" s="335"/>
      <c r="D564" s="243"/>
      <c r="E564" s="243"/>
      <c r="G564" s="259"/>
    </row>
    <row r="565" spans="1:7" x14ac:dyDescent="0.3">
      <c r="A565" s="327"/>
      <c r="B565" s="328"/>
      <c r="C565" s="328"/>
      <c r="D565" s="328"/>
      <c r="E565" s="329"/>
      <c r="G565" s="259"/>
    </row>
    <row r="566" spans="1:7" x14ac:dyDescent="0.3">
      <c r="A566" s="244"/>
      <c r="B566" s="322" t="s">
        <v>1841</v>
      </c>
      <c r="C566" s="323"/>
      <c r="D566" s="245" t="s">
        <v>34</v>
      </c>
      <c r="E566" s="245" t="s">
        <v>55</v>
      </c>
      <c r="G566" s="259"/>
    </row>
    <row r="567" spans="1:7" x14ac:dyDescent="0.3">
      <c r="A567" s="246">
        <v>1</v>
      </c>
      <c r="B567" s="247" t="s">
        <v>1882</v>
      </c>
      <c r="C567" s="247" t="s">
        <v>1883</v>
      </c>
      <c r="D567" s="248">
        <v>83140</v>
      </c>
      <c r="E567" s="248">
        <v>99768</v>
      </c>
      <c r="G567" s="259"/>
    </row>
    <row r="568" spans="1:7" x14ac:dyDescent="0.3">
      <c r="A568" s="244"/>
      <c r="B568" s="322" t="s">
        <v>1673</v>
      </c>
      <c r="C568" s="323"/>
      <c r="D568" s="245" t="s">
        <v>34</v>
      </c>
      <c r="E568" s="245" t="s">
        <v>55</v>
      </c>
      <c r="G568" s="259"/>
    </row>
    <row r="569" spans="1:7" ht="40.799999999999997" x14ac:dyDescent="0.3">
      <c r="A569" s="246">
        <v>2</v>
      </c>
      <c r="B569" s="249" t="s">
        <v>1884</v>
      </c>
      <c r="C569" s="250" t="s">
        <v>1885</v>
      </c>
      <c r="D569" s="248">
        <v>43300</v>
      </c>
      <c r="E569" s="248">
        <v>51960</v>
      </c>
      <c r="G569" s="259"/>
    </row>
    <row r="570" spans="1:7" x14ac:dyDescent="0.3">
      <c r="A570" s="326"/>
      <c r="B570" s="326"/>
      <c r="C570" s="326"/>
      <c r="D570" s="326"/>
      <c r="E570" s="326"/>
      <c r="G570" s="259"/>
    </row>
    <row r="571" spans="1:7" ht="40.799999999999997" x14ac:dyDescent="0.3">
      <c r="A571" s="246">
        <v>3</v>
      </c>
      <c r="B571" s="249" t="s">
        <v>1886</v>
      </c>
      <c r="C571" s="250" t="s">
        <v>1887</v>
      </c>
      <c r="D571" s="248">
        <v>38500</v>
      </c>
      <c r="E571" s="248">
        <v>46200</v>
      </c>
      <c r="G571" s="259"/>
    </row>
    <row r="572" spans="1:7" ht="15" customHeight="1" x14ac:dyDescent="0.3">
      <c r="A572" s="326"/>
      <c r="B572" s="326"/>
      <c r="C572" s="326"/>
      <c r="D572" s="326"/>
      <c r="E572" s="326"/>
      <c r="G572" s="259"/>
    </row>
    <row r="573" spans="1:7" ht="51" x14ac:dyDescent="0.3">
      <c r="A573" s="246">
        <v>4</v>
      </c>
      <c r="B573" s="249" t="s">
        <v>1888</v>
      </c>
      <c r="C573" s="250" t="s">
        <v>1889</v>
      </c>
      <c r="D573" s="248">
        <v>56290</v>
      </c>
      <c r="E573" s="248">
        <v>67548</v>
      </c>
      <c r="G573" s="259"/>
    </row>
    <row r="574" spans="1:7" x14ac:dyDescent="0.3">
      <c r="A574" s="244"/>
      <c r="B574" s="322" t="s">
        <v>1706</v>
      </c>
      <c r="C574" s="323"/>
      <c r="D574" s="245" t="s">
        <v>34</v>
      </c>
      <c r="E574" s="245" t="s">
        <v>55</v>
      </c>
      <c r="G574" s="259"/>
    </row>
    <row r="575" spans="1:7" ht="51" x14ac:dyDescent="0.3">
      <c r="A575" s="246">
        <v>5</v>
      </c>
      <c r="B575" s="247" t="s">
        <v>1708</v>
      </c>
      <c r="C575" s="251" t="s">
        <v>1709</v>
      </c>
      <c r="D575" s="242">
        <v>44520</v>
      </c>
      <c r="E575" s="248">
        <v>53424</v>
      </c>
      <c r="G575" s="259"/>
    </row>
    <row r="576" spans="1:7" ht="51" x14ac:dyDescent="0.3">
      <c r="A576" s="246">
        <v>6</v>
      </c>
      <c r="B576" s="247" t="s">
        <v>1822</v>
      </c>
      <c r="C576" s="251" t="s">
        <v>1794</v>
      </c>
      <c r="D576" s="242">
        <v>44520</v>
      </c>
      <c r="E576" s="248">
        <v>53424</v>
      </c>
      <c r="G576" s="259"/>
    </row>
    <row r="577" spans="1:7" ht="51" x14ac:dyDescent="0.3">
      <c r="A577" s="246">
        <v>7</v>
      </c>
      <c r="B577" s="247" t="s">
        <v>1714</v>
      </c>
      <c r="C577" s="251" t="s">
        <v>1715</v>
      </c>
      <c r="D577" s="242">
        <v>44520</v>
      </c>
      <c r="E577" s="248">
        <v>53424</v>
      </c>
      <c r="G577" s="259"/>
    </row>
    <row r="578" spans="1:7" ht="40.799999999999997" x14ac:dyDescent="0.3">
      <c r="A578" s="246">
        <v>8</v>
      </c>
      <c r="B578" s="247" t="s">
        <v>1823</v>
      </c>
      <c r="C578" s="251" t="s">
        <v>1795</v>
      </c>
      <c r="D578" s="242">
        <v>44180</v>
      </c>
      <c r="E578" s="248">
        <v>53016</v>
      </c>
      <c r="G578" s="259"/>
    </row>
    <row r="579" spans="1:7" ht="40.799999999999997" x14ac:dyDescent="0.3">
      <c r="A579" s="246">
        <v>9</v>
      </c>
      <c r="B579" s="247" t="s">
        <v>1720</v>
      </c>
      <c r="C579" s="251" t="s">
        <v>1721</v>
      </c>
      <c r="D579" s="242">
        <v>44180</v>
      </c>
      <c r="E579" s="248">
        <v>53016</v>
      </c>
      <c r="G579" s="259"/>
    </row>
    <row r="580" spans="1:7" ht="40.799999999999997" x14ac:dyDescent="0.3">
      <c r="A580" s="246">
        <v>10</v>
      </c>
      <c r="B580" s="247" t="s">
        <v>1723</v>
      </c>
      <c r="C580" s="251" t="s">
        <v>1724</v>
      </c>
      <c r="D580" s="242">
        <v>44180</v>
      </c>
      <c r="E580" s="248">
        <v>53016</v>
      </c>
      <c r="G580" s="259"/>
    </row>
    <row r="581" spans="1:7" ht="20.399999999999999" x14ac:dyDescent="0.35">
      <c r="A581" s="244"/>
      <c r="B581" s="322" t="s">
        <v>1726</v>
      </c>
      <c r="C581" s="323"/>
      <c r="D581" s="245" t="s">
        <v>34</v>
      </c>
      <c r="E581" s="245" t="s">
        <v>55</v>
      </c>
      <c r="F581" s="270" t="s">
        <v>37</v>
      </c>
      <c r="G581" s="259"/>
    </row>
    <row r="582" spans="1:7" x14ac:dyDescent="0.3">
      <c r="A582" s="246">
        <v>11</v>
      </c>
      <c r="B582" s="247" t="s">
        <v>1728</v>
      </c>
      <c r="C582" s="247" t="s">
        <v>1729</v>
      </c>
      <c r="D582" s="242">
        <v>15540</v>
      </c>
      <c r="E582" s="248">
        <v>18648</v>
      </c>
      <c r="G582" s="261"/>
    </row>
    <row r="583" spans="1:7" x14ac:dyDescent="0.3">
      <c r="A583" s="246">
        <v>12</v>
      </c>
      <c r="B583" s="247" t="s">
        <v>1730</v>
      </c>
      <c r="C583" s="247" t="s">
        <v>1731</v>
      </c>
      <c r="D583" s="242">
        <v>19620</v>
      </c>
      <c r="E583" s="248">
        <v>23544</v>
      </c>
      <c r="G583" s="261"/>
    </row>
    <row r="584" spans="1:7" x14ac:dyDescent="0.3">
      <c r="A584" s="246">
        <v>13</v>
      </c>
      <c r="B584" s="247" t="s">
        <v>1732</v>
      </c>
      <c r="C584" s="247" t="s">
        <v>1733</v>
      </c>
      <c r="D584" s="242">
        <v>23620</v>
      </c>
      <c r="E584" s="248">
        <v>28344</v>
      </c>
      <c r="G584" s="261"/>
    </row>
    <row r="585" spans="1:7" x14ac:dyDescent="0.3">
      <c r="A585" s="246">
        <v>14</v>
      </c>
      <c r="B585" s="247" t="s">
        <v>1734</v>
      </c>
      <c r="C585" s="247" t="s">
        <v>1735</v>
      </c>
      <c r="D585" s="242">
        <v>27620</v>
      </c>
      <c r="E585" s="248">
        <v>33144</v>
      </c>
      <c r="G585" s="261"/>
    </row>
    <row r="586" spans="1:7" ht="15" customHeight="1" x14ac:dyDescent="0.3">
      <c r="A586" s="246">
        <v>15</v>
      </c>
      <c r="B586" s="247" t="s">
        <v>1736</v>
      </c>
      <c r="C586" s="247" t="s">
        <v>1737</v>
      </c>
      <c r="D586" s="242">
        <v>31620</v>
      </c>
      <c r="E586" s="248">
        <v>37944</v>
      </c>
      <c r="G586" s="261"/>
    </row>
    <row r="587" spans="1:7" x14ac:dyDescent="0.3">
      <c r="A587" s="246">
        <v>16</v>
      </c>
      <c r="B587" s="247" t="s">
        <v>1738</v>
      </c>
      <c r="C587" s="247" t="s">
        <v>1739</v>
      </c>
      <c r="D587" s="242">
        <v>35620</v>
      </c>
      <c r="E587" s="248">
        <v>42744</v>
      </c>
      <c r="G587" s="261"/>
    </row>
    <row r="588" spans="1:7" x14ac:dyDescent="0.3">
      <c r="A588" s="244"/>
      <c r="B588" s="322" t="s">
        <v>1740</v>
      </c>
      <c r="C588" s="323"/>
      <c r="D588" s="245" t="s">
        <v>34</v>
      </c>
      <c r="E588" s="245" t="s">
        <v>55</v>
      </c>
      <c r="G588" s="259"/>
    </row>
    <row r="589" spans="1:7" ht="51" x14ac:dyDescent="0.3">
      <c r="A589" s="246">
        <v>17</v>
      </c>
      <c r="B589" s="247" t="s">
        <v>1741</v>
      </c>
      <c r="C589" s="251" t="s">
        <v>1742</v>
      </c>
      <c r="D589" s="248">
        <v>92190</v>
      </c>
      <c r="E589" s="248">
        <v>110628</v>
      </c>
      <c r="G589" s="259"/>
    </row>
    <row r="590" spans="1:7" ht="61.2" x14ac:dyDescent="0.3">
      <c r="A590" s="246">
        <v>18</v>
      </c>
      <c r="B590" s="247" t="s">
        <v>1743</v>
      </c>
      <c r="C590" s="251" t="s">
        <v>1744</v>
      </c>
      <c r="D590" s="248">
        <v>69520</v>
      </c>
      <c r="E590" s="248">
        <v>83424</v>
      </c>
      <c r="G590" s="259"/>
    </row>
    <row r="591" spans="1:7" ht="21" x14ac:dyDescent="0.3">
      <c r="A591" s="246">
        <v>19</v>
      </c>
      <c r="B591" s="247" t="s">
        <v>1745</v>
      </c>
      <c r="C591" s="251" t="s">
        <v>1746</v>
      </c>
      <c r="D591" s="248">
        <v>7070</v>
      </c>
      <c r="E591" s="248">
        <v>8484</v>
      </c>
      <c r="G591" s="259"/>
    </row>
    <row r="592" spans="1:7" ht="20.399999999999999" x14ac:dyDescent="0.3">
      <c r="A592" s="246">
        <v>20</v>
      </c>
      <c r="B592" s="247" t="s">
        <v>1747</v>
      </c>
      <c r="C592" s="251" t="s">
        <v>1748</v>
      </c>
      <c r="D592" s="324" t="s">
        <v>1749</v>
      </c>
      <c r="E592" s="325"/>
      <c r="G592" s="259"/>
    </row>
    <row r="593" spans="1:7" ht="40.799999999999997" x14ac:dyDescent="0.3">
      <c r="A593" s="246">
        <v>21</v>
      </c>
      <c r="B593" s="247" t="s">
        <v>1750</v>
      </c>
      <c r="C593" s="251" t="s">
        <v>1751</v>
      </c>
      <c r="D593" s="248">
        <v>29700</v>
      </c>
      <c r="E593" s="248">
        <v>35640</v>
      </c>
      <c r="G593" s="259"/>
    </row>
    <row r="594" spans="1:7" x14ac:dyDescent="0.3">
      <c r="A594" s="246">
        <v>22</v>
      </c>
      <c r="B594" s="247" t="s">
        <v>1752</v>
      </c>
      <c r="C594" s="247" t="s">
        <v>1753</v>
      </c>
      <c r="D594" s="248">
        <v>3800</v>
      </c>
      <c r="E594" s="248">
        <v>4560</v>
      </c>
      <c r="G594" s="259"/>
    </row>
    <row r="595" spans="1:7" s="238" customFormat="1" x14ac:dyDescent="0.25">
      <c r="A595" s="326"/>
      <c r="B595" s="326"/>
      <c r="C595" s="326"/>
      <c r="D595" s="326"/>
      <c r="E595" s="326"/>
      <c r="F595" s="234"/>
      <c r="G595" s="259"/>
    </row>
    <row r="596" spans="1:7" s="238" customFormat="1" x14ac:dyDescent="0.25">
      <c r="A596" s="333"/>
      <c r="B596" s="333"/>
      <c r="C596" s="333"/>
      <c r="D596" s="333"/>
      <c r="E596" s="333"/>
      <c r="F596" s="234"/>
      <c r="G596" s="259"/>
    </row>
    <row r="597" spans="1:7" ht="20.399999999999999" x14ac:dyDescent="0.35">
      <c r="A597" s="317" t="s">
        <v>1890</v>
      </c>
      <c r="B597" s="295" t="s">
        <v>1648</v>
      </c>
      <c r="C597" s="296"/>
      <c r="D597" s="237"/>
      <c r="E597" s="237"/>
      <c r="F597" s="270" t="s">
        <v>37</v>
      </c>
      <c r="G597" s="259"/>
    </row>
    <row r="598" spans="1:7" x14ac:dyDescent="0.3">
      <c r="A598" s="317"/>
      <c r="B598" s="318" t="s">
        <v>1797</v>
      </c>
      <c r="C598" s="319"/>
      <c r="D598" s="239"/>
      <c r="E598" s="239"/>
      <c r="G598" s="259"/>
    </row>
    <row r="599" spans="1:7" x14ac:dyDescent="0.3">
      <c r="A599" s="317"/>
      <c r="B599" s="320" t="s">
        <v>1652</v>
      </c>
      <c r="C599" s="321"/>
      <c r="D599" s="240"/>
      <c r="E599" s="240"/>
      <c r="G599" s="259"/>
    </row>
    <row r="600" spans="1:7" ht="28.2" customHeight="1" x14ac:dyDescent="0.3">
      <c r="A600" s="317"/>
      <c r="B600" s="315" t="s">
        <v>1880</v>
      </c>
      <c r="C600" s="316"/>
      <c r="D600" s="241"/>
      <c r="E600" s="241"/>
      <c r="G600" s="259"/>
    </row>
    <row r="601" spans="1:7" x14ac:dyDescent="0.3">
      <c r="A601" s="317"/>
      <c r="B601" s="320" t="s">
        <v>1656</v>
      </c>
      <c r="C601" s="321"/>
      <c r="D601" s="240"/>
      <c r="E601" s="240"/>
      <c r="G601" s="259"/>
    </row>
    <row r="602" spans="1:7" x14ac:dyDescent="0.3">
      <c r="A602" s="317"/>
      <c r="B602" s="330" t="s">
        <v>1881</v>
      </c>
      <c r="C602" s="331"/>
      <c r="D602" s="242"/>
      <c r="E602" s="242"/>
      <c r="G602" s="259"/>
    </row>
    <row r="603" spans="1:7" x14ac:dyDescent="0.3">
      <c r="A603" s="317"/>
      <c r="B603" s="320" t="s">
        <v>1660</v>
      </c>
      <c r="C603" s="321"/>
      <c r="D603" s="240"/>
      <c r="E603" s="240"/>
      <c r="G603" s="259"/>
    </row>
    <row r="604" spans="1:7" ht="84" customHeight="1" x14ac:dyDescent="0.3">
      <c r="A604" s="317"/>
      <c r="B604" s="332" t="s">
        <v>1891</v>
      </c>
      <c r="C604" s="316"/>
      <c r="D604" s="241"/>
      <c r="E604" s="241"/>
      <c r="G604" s="259"/>
    </row>
    <row r="605" spans="1:7" x14ac:dyDescent="0.3">
      <c r="A605" s="317"/>
      <c r="B605" s="336" t="s">
        <v>1839</v>
      </c>
      <c r="C605" s="336"/>
      <c r="D605" s="240"/>
      <c r="E605" s="240"/>
      <c r="G605" s="259"/>
    </row>
    <row r="606" spans="1:7" x14ac:dyDescent="0.3">
      <c r="A606" s="317"/>
      <c r="B606" s="334" t="s">
        <v>1882</v>
      </c>
      <c r="C606" s="335"/>
      <c r="D606" s="243"/>
      <c r="E606" s="243"/>
      <c r="G606" s="259"/>
    </row>
    <row r="607" spans="1:7" ht="15" customHeight="1" x14ac:dyDescent="0.3">
      <c r="A607" s="327"/>
      <c r="B607" s="328"/>
      <c r="C607" s="328"/>
      <c r="D607" s="328"/>
      <c r="E607" s="329"/>
      <c r="G607" s="259"/>
    </row>
    <row r="608" spans="1:7" ht="15" customHeight="1" x14ac:dyDescent="0.3">
      <c r="A608" s="244"/>
      <c r="B608" s="322" t="s">
        <v>1841</v>
      </c>
      <c r="C608" s="323"/>
      <c r="D608" s="245" t="s">
        <v>34</v>
      </c>
      <c r="E608" s="245" t="s">
        <v>55</v>
      </c>
      <c r="G608" s="259"/>
    </row>
    <row r="609" spans="1:7" x14ac:dyDescent="0.3">
      <c r="A609" s="246">
        <v>1</v>
      </c>
      <c r="B609" s="247" t="s">
        <v>1882</v>
      </c>
      <c r="C609" s="247" t="s">
        <v>1883</v>
      </c>
      <c r="D609" s="248">
        <v>83140</v>
      </c>
      <c r="E609" s="248">
        <v>99768</v>
      </c>
      <c r="G609" s="259"/>
    </row>
    <row r="610" spans="1:7" x14ac:dyDescent="0.3">
      <c r="A610" s="244"/>
      <c r="B610" s="322" t="s">
        <v>1673</v>
      </c>
      <c r="C610" s="323"/>
      <c r="D610" s="245" t="s">
        <v>34</v>
      </c>
      <c r="E610" s="245" t="s">
        <v>55</v>
      </c>
      <c r="G610" s="259"/>
    </row>
    <row r="611" spans="1:7" ht="40.799999999999997" x14ac:dyDescent="0.3">
      <c r="A611" s="246">
        <v>2</v>
      </c>
      <c r="B611" s="249" t="s">
        <v>1892</v>
      </c>
      <c r="C611" s="250" t="s">
        <v>1893</v>
      </c>
      <c r="D611" s="248">
        <v>43300</v>
      </c>
      <c r="E611" s="248">
        <v>51960</v>
      </c>
      <c r="G611" s="259"/>
    </row>
    <row r="612" spans="1:7" x14ac:dyDescent="0.3">
      <c r="A612" s="326"/>
      <c r="B612" s="326"/>
      <c r="C612" s="326"/>
      <c r="D612" s="326"/>
      <c r="E612" s="326"/>
      <c r="G612" s="259"/>
    </row>
    <row r="613" spans="1:7" ht="40.799999999999997" x14ac:dyDescent="0.3">
      <c r="A613" s="246">
        <v>3</v>
      </c>
      <c r="B613" s="249" t="s">
        <v>1894</v>
      </c>
      <c r="C613" s="250" t="s">
        <v>1895</v>
      </c>
      <c r="D613" s="248">
        <v>38500</v>
      </c>
      <c r="E613" s="248">
        <v>46200</v>
      </c>
      <c r="G613" s="259"/>
    </row>
    <row r="614" spans="1:7" x14ac:dyDescent="0.3">
      <c r="A614" s="326"/>
      <c r="B614" s="326"/>
      <c r="C614" s="326"/>
      <c r="D614" s="326"/>
      <c r="E614" s="326"/>
      <c r="G614" s="259"/>
    </row>
    <row r="615" spans="1:7" ht="51" x14ac:dyDescent="0.3">
      <c r="A615" s="246">
        <v>4</v>
      </c>
      <c r="B615" s="249" t="s">
        <v>1888</v>
      </c>
      <c r="C615" s="250" t="s">
        <v>1889</v>
      </c>
      <c r="D615" s="248">
        <v>56290</v>
      </c>
      <c r="E615" s="248">
        <v>67548</v>
      </c>
      <c r="G615" s="259"/>
    </row>
    <row r="616" spans="1:7" x14ac:dyDescent="0.3">
      <c r="A616" s="244"/>
      <c r="B616" s="322" t="s">
        <v>1706</v>
      </c>
      <c r="C616" s="323"/>
      <c r="D616" s="245" t="s">
        <v>34</v>
      </c>
      <c r="E616" s="245" t="s">
        <v>55</v>
      </c>
      <c r="G616" s="259"/>
    </row>
    <row r="617" spans="1:7" ht="51" x14ac:dyDescent="0.3">
      <c r="A617" s="246">
        <v>5</v>
      </c>
      <c r="B617" s="247" t="s">
        <v>1708</v>
      </c>
      <c r="C617" s="251" t="s">
        <v>1709</v>
      </c>
      <c r="D617" s="242">
        <v>44520</v>
      </c>
      <c r="E617" s="248">
        <v>53424</v>
      </c>
      <c r="G617" s="259"/>
    </row>
    <row r="618" spans="1:7" ht="51" x14ac:dyDescent="0.3">
      <c r="A618" s="246">
        <v>6</v>
      </c>
      <c r="B618" s="247" t="s">
        <v>1822</v>
      </c>
      <c r="C618" s="251" t="s">
        <v>1794</v>
      </c>
      <c r="D618" s="242">
        <v>44520</v>
      </c>
      <c r="E618" s="248">
        <v>53424</v>
      </c>
      <c r="G618" s="259"/>
    </row>
    <row r="619" spans="1:7" ht="51" x14ac:dyDescent="0.3">
      <c r="A619" s="246">
        <v>7</v>
      </c>
      <c r="B619" s="247" t="s">
        <v>1714</v>
      </c>
      <c r="C619" s="251" t="s">
        <v>1715</v>
      </c>
      <c r="D619" s="242">
        <v>44520</v>
      </c>
      <c r="E619" s="248">
        <v>53424</v>
      </c>
      <c r="G619" s="259"/>
    </row>
    <row r="620" spans="1:7" ht="40.799999999999997" x14ac:dyDescent="0.3">
      <c r="A620" s="246">
        <v>8</v>
      </c>
      <c r="B620" s="247" t="s">
        <v>1823</v>
      </c>
      <c r="C620" s="251" t="s">
        <v>1795</v>
      </c>
      <c r="D620" s="242">
        <v>44180</v>
      </c>
      <c r="E620" s="248">
        <v>53016</v>
      </c>
      <c r="G620" s="259"/>
    </row>
    <row r="621" spans="1:7" ht="40.799999999999997" x14ac:dyDescent="0.3">
      <c r="A621" s="246">
        <v>9</v>
      </c>
      <c r="B621" s="247" t="s">
        <v>1720</v>
      </c>
      <c r="C621" s="251" t="s">
        <v>1721</v>
      </c>
      <c r="D621" s="242">
        <v>44180</v>
      </c>
      <c r="E621" s="248">
        <v>53016</v>
      </c>
      <c r="G621" s="259"/>
    </row>
    <row r="622" spans="1:7" ht="40.799999999999997" x14ac:dyDescent="0.3">
      <c r="A622" s="246">
        <v>10</v>
      </c>
      <c r="B622" s="247" t="s">
        <v>1723</v>
      </c>
      <c r="C622" s="251" t="s">
        <v>1724</v>
      </c>
      <c r="D622" s="242">
        <v>44180</v>
      </c>
      <c r="E622" s="248">
        <v>53016</v>
      </c>
      <c r="G622" s="259"/>
    </row>
    <row r="623" spans="1:7" ht="20.399999999999999" x14ac:dyDescent="0.35">
      <c r="A623" s="244"/>
      <c r="B623" s="322" t="s">
        <v>1726</v>
      </c>
      <c r="C623" s="323"/>
      <c r="D623" s="245" t="s">
        <v>34</v>
      </c>
      <c r="E623" s="245" t="s">
        <v>55</v>
      </c>
      <c r="F623" s="270" t="s">
        <v>37</v>
      </c>
      <c r="G623" s="259"/>
    </row>
    <row r="624" spans="1:7" ht="15" customHeight="1" x14ac:dyDescent="0.3">
      <c r="A624" s="246">
        <v>11</v>
      </c>
      <c r="B624" s="247" t="s">
        <v>1728</v>
      </c>
      <c r="C624" s="247" t="s">
        <v>1729</v>
      </c>
      <c r="D624" s="242">
        <v>15540</v>
      </c>
      <c r="E624" s="248">
        <v>18648</v>
      </c>
      <c r="G624" s="261"/>
    </row>
    <row r="625" spans="1:7" ht="15" customHeight="1" x14ac:dyDescent="0.3">
      <c r="A625" s="246">
        <v>12</v>
      </c>
      <c r="B625" s="247" t="s">
        <v>1730</v>
      </c>
      <c r="C625" s="247" t="s">
        <v>1731</v>
      </c>
      <c r="D625" s="242">
        <v>19620</v>
      </c>
      <c r="E625" s="248">
        <v>23544</v>
      </c>
      <c r="G625" s="261"/>
    </row>
    <row r="626" spans="1:7" x14ac:dyDescent="0.3">
      <c r="A626" s="246">
        <v>13</v>
      </c>
      <c r="B626" s="247" t="s">
        <v>1732</v>
      </c>
      <c r="C626" s="247" t="s">
        <v>1733</v>
      </c>
      <c r="D626" s="242">
        <v>23620</v>
      </c>
      <c r="E626" s="248">
        <v>28344</v>
      </c>
      <c r="G626" s="261"/>
    </row>
    <row r="627" spans="1:7" x14ac:dyDescent="0.3">
      <c r="A627" s="246">
        <v>14</v>
      </c>
      <c r="B627" s="247" t="s">
        <v>1734</v>
      </c>
      <c r="C627" s="247" t="s">
        <v>1735</v>
      </c>
      <c r="D627" s="242">
        <v>27620</v>
      </c>
      <c r="E627" s="248">
        <v>33144</v>
      </c>
      <c r="G627" s="261"/>
    </row>
    <row r="628" spans="1:7" x14ac:dyDescent="0.3">
      <c r="A628" s="246">
        <v>15</v>
      </c>
      <c r="B628" s="247" t="s">
        <v>1736</v>
      </c>
      <c r="C628" s="247" t="s">
        <v>1737</v>
      </c>
      <c r="D628" s="242">
        <v>31620</v>
      </c>
      <c r="E628" s="248">
        <v>37944</v>
      </c>
      <c r="G628" s="261"/>
    </row>
    <row r="629" spans="1:7" x14ac:dyDescent="0.3">
      <c r="A629" s="246">
        <v>16</v>
      </c>
      <c r="B629" s="247" t="s">
        <v>1738</v>
      </c>
      <c r="C629" s="247" t="s">
        <v>1739</v>
      </c>
      <c r="D629" s="242">
        <v>35620</v>
      </c>
      <c r="E629" s="248">
        <v>42744</v>
      </c>
      <c r="G629" s="261"/>
    </row>
    <row r="630" spans="1:7" x14ac:dyDescent="0.3">
      <c r="A630" s="244"/>
      <c r="B630" s="322" t="s">
        <v>1740</v>
      </c>
      <c r="C630" s="323"/>
      <c r="D630" s="245" t="s">
        <v>34</v>
      </c>
      <c r="E630" s="245" t="s">
        <v>55</v>
      </c>
      <c r="G630" s="259"/>
    </row>
    <row r="631" spans="1:7" ht="51" x14ac:dyDescent="0.3">
      <c r="A631" s="246">
        <v>17</v>
      </c>
      <c r="B631" s="247" t="s">
        <v>1741</v>
      </c>
      <c r="C631" s="251" t="s">
        <v>1742</v>
      </c>
      <c r="D631" s="248">
        <v>92190</v>
      </c>
      <c r="E631" s="248">
        <v>110628</v>
      </c>
      <c r="G631" s="259"/>
    </row>
    <row r="632" spans="1:7" ht="61.2" x14ac:dyDescent="0.3">
      <c r="A632" s="246">
        <v>18</v>
      </c>
      <c r="B632" s="247" t="s">
        <v>1743</v>
      </c>
      <c r="C632" s="251" t="s">
        <v>1744</v>
      </c>
      <c r="D632" s="248">
        <v>69520</v>
      </c>
      <c r="E632" s="248">
        <v>83424</v>
      </c>
      <c r="G632" s="259"/>
    </row>
    <row r="633" spans="1:7" ht="21" x14ac:dyDescent="0.3">
      <c r="A633" s="246">
        <v>19</v>
      </c>
      <c r="B633" s="247" t="s">
        <v>1745</v>
      </c>
      <c r="C633" s="251" t="s">
        <v>1746</v>
      </c>
      <c r="D633" s="248">
        <v>7070</v>
      </c>
      <c r="E633" s="248">
        <v>8484</v>
      </c>
      <c r="G633" s="259"/>
    </row>
    <row r="634" spans="1:7" ht="20.399999999999999" x14ac:dyDescent="0.3">
      <c r="A634" s="246">
        <v>20</v>
      </c>
      <c r="B634" s="247" t="s">
        <v>1747</v>
      </c>
      <c r="C634" s="251" t="s">
        <v>1748</v>
      </c>
      <c r="D634" s="324" t="s">
        <v>1749</v>
      </c>
      <c r="E634" s="325"/>
      <c r="G634" s="259"/>
    </row>
    <row r="635" spans="1:7" ht="40.799999999999997" x14ac:dyDescent="0.3">
      <c r="A635" s="246">
        <v>21</v>
      </c>
      <c r="B635" s="247" t="s">
        <v>1750</v>
      </c>
      <c r="C635" s="251" t="s">
        <v>1751</v>
      </c>
      <c r="D635" s="248">
        <v>29700</v>
      </c>
      <c r="E635" s="248">
        <v>35640</v>
      </c>
      <c r="G635" s="259"/>
    </row>
    <row r="636" spans="1:7" x14ac:dyDescent="0.3">
      <c r="A636" s="246">
        <v>22</v>
      </c>
      <c r="B636" s="247" t="s">
        <v>1752</v>
      </c>
      <c r="C636" s="247" t="s">
        <v>1753</v>
      </c>
      <c r="D636" s="248">
        <v>3800</v>
      </c>
      <c r="E636" s="248">
        <v>4560</v>
      </c>
      <c r="G636" s="259"/>
    </row>
    <row r="637" spans="1:7" ht="15" customHeight="1" x14ac:dyDescent="0.3">
      <c r="A637" s="326"/>
      <c r="B637" s="326"/>
      <c r="C637" s="326"/>
      <c r="D637" s="326"/>
      <c r="E637" s="326"/>
      <c r="G637" s="259"/>
    </row>
    <row r="638" spans="1:7" x14ac:dyDescent="0.3">
      <c r="A638" s="327"/>
      <c r="B638" s="328"/>
      <c r="C638" s="328"/>
      <c r="D638" s="328"/>
      <c r="E638" s="329"/>
      <c r="G638" s="259"/>
    </row>
    <row r="639" spans="1:7" ht="20.399999999999999" x14ac:dyDescent="0.35">
      <c r="A639" s="317" t="s">
        <v>1896</v>
      </c>
      <c r="B639" s="295" t="s">
        <v>1648</v>
      </c>
      <c r="C639" s="296"/>
      <c r="D639" s="237"/>
      <c r="E639" s="237"/>
      <c r="F639" s="270" t="s">
        <v>37</v>
      </c>
      <c r="G639" s="259"/>
    </row>
    <row r="640" spans="1:7" s="238" customFormat="1" x14ac:dyDescent="0.3">
      <c r="A640" s="317"/>
      <c r="B640" s="318" t="s">
        <v>1797</v>
      </c>
      <c r="C640" s="319"/>
      <c r="D640" s="239"/>
      <c r="E640" s="239"/>
      <c r="F640" s="234"/>
      <c r="G640" s="259"/>
    </row>
    <row r="641" spans="1:7" s="238" customFormat="1" x14ac:dyDescent="0.3">
      <c r="A641" s="317"/>
      <c r="B641" s="320" t="s">
        <v>1652</v>
      </c>
      <c r="C641" s="321"/>
      <c r="D641" s="240"/>
      <c r="E641" s="240"/>
      <c r="F641" s="234"/>
      <c r="G641" s="259"/>
    </row>
    <row r="642" spans="1:7" ht="36" customHeight="1" x14ac:dyDescent="0.3">
      <c r="A642" s="317"/>
      <c r="B642" s="315" t="s">
        <v>1654</v>
      </c>
      <c r="C642" s="316"/>
      <c r="D642" s="241"/>
      <c r="E642" s="241"/>
      <c r="G642" s="259"/>
    </row>
    <row r="643" spans="1:7" x14ac:dyDescent="0.3">
      <c r="A643" s="317"/>
      <c r="B643" s="320" t="s">
        <v>1656</v>
      </c>
      <c r="C643" s="321"/>
      <c r="D643" s="240"/>
      <c r="E643" s="240"/>
      <c r="G643" s="259"/>
    </row>
    <row r="644" spans="1:7" x14ac:dyDescent="0.3">
      <c r="A644" s="317"/>
      <c r="B644" s="330" t="s">
        <v>1897</v>
      </c>
      <c r="C644" s="331"/>
      <c r="D644" s="242"/>
      <c r="E644" s="242"/>
      <c r="G644" s="259"/>
    </row>
    <row r="645" spans="1:7" x14ac:dyDescent="0.3">
      <c r="A645" s="317"/>
      <c r="B645" s="320" t="s">
        <v>1660</v>
      </c>
      <c r="C645" s="321"/>
      <c r="D645" s="240"/>
      <c r="E645" s="240"/>
      <c r="G645" s="259"/>
    </row>
    <row r="646" spans="1:7" ht="84.6" customHeight="1" x14ac:dyDescent="0.3">
      <c r="A646" s="317"/>
      <c r="B646" s="332" t="s">
        <v>1810</v>
      </c>
      <c r="C646" s="316"/>
      <c r="D646" s="241"/>
      <c r="E646" s="241"/>
      <c r="G646" s="259"/>
    </row>
    <row r="647" spans="1:7" x14ac:dyDescent="0.3">
      <c r="A647" s="317"/>
      <c r="B647" s="336" t="s">
        <v>1839</v>
      </c>
      <c r="C647" s="336"/>
      <c r="D647" s="240"/>
      <c r="E647" s="240"/>
      <c r="G647" s="259"/>
    </row>
    <row r="648" spans="1:7" x14ac:dyDescent="0.3">
      <c r="A648" s="317"/>
      <c r="B648" s="334" t="s">
        <v>1840</v>
      </c>
      <c r="C648" s="335"/>
      <c r="D648" s="243"/>
      <c r="E648" s="243"/>
      <c r="G648" s="259"/>
    </row>
    <row r="649" spans="1:7" x14ac:dyDescent="0.3">
      <c r="A649" s="327"/>
      <c r="B649" s="328"/>
      <c r="C649" s="328"/>
      <c r="D649" s="328"/>
      <c r="E649" s="329"/>
      <c r="G649" s="259"/>
    </row>
    <row r="650" spans="1:7" x14ac:dyDescent="0.3">
      <c r="A650" s="244"/>
      <c r="B650" s="322" t="s">
        <v>1841</v>
      </c>
      <c r="C650" s="323"/>
      <c r="D650" s="245" t="s">
        <v>34</v>
      </c>
      <c r="E650" s="245" t="s">
        <v>55</v>
      </c>
      <c r="G650" s="259"/>
    </row>
    <row r="651" spans="1:7" x14ac:dyDescent="0.3">
      <c r="A651" s="246">
        <v>1</v>
      </c>
      <c r="B651" s="247" t="s">
        <v>1840</v>
      </c>
      <c r="C651" s="247" t="s">
        <v>1842</v>
      </c>
      <c r="D651" s="248">
        <v>67010</v>
      </c>
      <c r="E651" s="248">
        <v>80412</v>
      </c>
      <c r="G651" s="259"/>
    </row>
    <row r="652" spans="1:7" ht="15" customHeight="1" x14ac:dyDescent="0.3">
      <c r="A652" s="244"/>
      <c r="B652" s="322" t="s">
        <v>1673</v>
      </c>
      <c r="C652" s="323"/>
      <c r="D652" s="245" t="s">
        <v>34</v>
      </c>
      <c r="E652" s="245" t="s">
        <v>55</v>
      </c>
      <c r="G652" s="259"/>
    </row>
    <row r="653" spans="1:7" ht="40.799999999999997" x14ac:dyDescent="0.3">
      <c r="A653" s="246">
        <v>2</v>
      </c>
      <c r="B653" s="249" t="s">
        <v>1898</v>
      </c>
      <c r="C653" s="250" t="s">
        <v>1844</v>
      </c>
      <c r="D653" s="248">
        <v>38990</v>
      </c>
      <c r="E653" s="248">
        <v>46788</v>
      </c>
      <c r="G653" s="259"/>
    </row>
    <row r="654" spans="1:7" x14ac:dyDescent="0.3">
      <c r="A654" s="326"/>
      <c r="B654" s="326"/>
      <c r="C654" s="326"/>
      <c r="D654" s="326"/>
      <c r="E654" s="326"/>
      <c r="G654" s="259"/>
    </row>
    <row r="655" spans="1:7" ht="40.799999999999997" x14ac:dyDescent="0.3">
      <c r="A655" s="246">
        <v>3</v>
      </c>
      <c r="B655" s="249" t="s">
        <v>1899</v>
      </c>
      <c r="C655" s="250" t="s">
        <v>1846</v>
      </c>
      <c r="D655" s="248">
        <v>38990</v>
      </c>
      <c r="E655" s="248">
        <v>46788</v>
      </c>
      <c r="G655" s="259"/>
    </row>
    <row r="656" spans="1:7" x14ac:dyDescent="0.3">
      <c r="A656" s="246">
        <v>4</v>
      </c>
      <c r="B656" s="247" t="s">
        <v>1682</v>
      </c>
      <c r="C656" s="247" t="s">
        <v>1683</v>
      </c>
      <c r="D656" s="248">
        <v>77100</v>
      </c>
      <c r="E656" s="248">
        <v>92520</v>
      </c>
      <c r="G656" s="260"/>
    </row>
    <row r="657" spans="1:7" x14ac:dyDescent="0.3">
      <c r="A657" s="246">
        <v>5</v>
      </c>
      <c r="B657" s="247" t="s">
        <v>1685</v>
      </c>
      <c r="C657" s="247" t="s">
        <v>1686</v>
      </c>
      <c r="D657" s="248">
        <v>67450</v>
      </c>
      <c r="E657" s="248">
        <v>80940</v>
      </c>
      <c r="G657" s="260"/>
    </row>
    <row r="658" spans="1:7" x14ac:dyDescent="0.3">
      <c r="A658" s="246">
        <v>6</v>
      </c>
      <c r="B658" s="247" t="s">
        <v>1688</v>
      </c>
      <c r="C658" s="247" t="s">
        <v>1689</v>
      </c>
      <c r="D658" s="248">
        <v>57820</v>
      </c>
      <c r="E658" s="248">
        <v>69384</v>
      </c>
      <c r="G658" s="260"/>
    </row>
    <row r="659" spans="1:7" ht="15" customHeight="1" x14ac:dyDescent="0.3">
      <c r="A659" s="326"/>
      <c r="B659" s="326"/>
      <c r="C659" s="326"/>
      <c r="D659" s="326"/>
      <c r="E659" s="326"/>
      <c r="G659" s="259"/>
    </row>
    <row r="660" spans="1:7" ht="40.799999999999997" x14ac:dyDescent="0.3">
      <c r="A660" s="246">
        <v>7</v>
      </c>
      <c r="B660" s="249" t="s">
        <v>1900</v>
      </c>
      <c r="C660" s="250" t="s">
        <v>1848</v>
      </c>
      <c r="D660" s="248">
        <v>34420</v>
      </c>
      <c r="E660" s="248">
        <v>41304</v>
      </c>
      <c r="G660" s="259"/>
    </row>
    <row r="661" spans="1:7" x14ac:dyDescent="0.3">
      <c r="A661" s="326"/>
      <c r="B661" s="326"/>
      <c r="C661" s="326"/>
      <c r="D661" s="326"/>
      <c r="E661" s="326"/>
      <c r="G661" s="259"/>
    </row>
    <row r="662" spans="1:7" ht="51" x14ac:dyDescent="0.3">
      <c r="A662" s="246">
        <v>8</v>
      </c>
      <c r="B662" s="249" t="s">
        <v>1901</v>
      </c>
      <c r="C662" s="250" t="s">
        <v>1850</v>
      </c>
      <c r="D662" s="248">
        <v>50690</v>
      </c>
      <c r="E662" s="248">
        <v>60828</v>
      </c>
      <c r="G662" s="259"/>
    </row>
    <row r="663" spans="1:7" x14ac:dyDescent="0.3">
      <c r="A663" s="326"/>
      <c r="B663" s="326"/>
      <c r="C663" s="326"/>
      <c r="D663" s="326"/>
      <c r="E663" s="326"/>
      <c r="G663" s="259"/>
    </row>
    <row r="664" spans="1:7" ht="51" x14ac:dyDescent="0.3">
      <c r="A664" s="246">
        <v>9</v>
      </c>
      <c r="B664" s="249" t="s">
        <v>1902</v>
      </c>
      <c r="C664" s="250" t="s">
        <v>1852</v>
      </c>
      <c r="D664" s="248">
        <v>50690</v>
      </c>
      <c r="E664" s="248">
        <v>60828</v>
      </c>
      <c r="G664" s="259"/>
    </row>
    <row r="665" spans="1:7" x14ac:dyDescent="0.3">
      <c r="A665" s="246">
        <v>10</v>
      </c>
      <c r="B665" s="247" t="s">
        <v>1682</v>
      </c>
      <c r="C665" s="247" t="s">
        <v>1683</v>
      </c>
      <c r="D665" s="248">
        <v>77100</v>
      </c>
      <c r="E665" s="248">
        <v>92520</v>
      </c>
      <c r="G665" s="260"/>
    </row>
    <row r="666" spans="1:7" ht="15" customHeight="1" x14ac:dyDescent="0.3">
      <c r="A666" s="246">
        <v>11</v>
      </c>
      <c r="B666" s="247" t="s">
        <v>1685</v>
      </c>
      <c r="C666" s="247" t="s">
        <v>1686</v>
      </c>
      <c r="D666" s="248">
        <v>67450</v>
      </c>
      <c r="E666" s="248">
        <v>80940</v>
      </c>
      <c r="G666" s="260"/>
    </row>
    <row r="667" spans="1:7" ht="15" customHeight="1" x14ac:dyDescent="0.3">
      <c r="A667" s="246">
        <v>12</v>
      </c>
      <c r="B667" s="247" t="s">
        <v>1688</v>
      </c>
      <c r="C667" s="247" t="s">
        <v>1689</v>
      </c>
      <c r="D667" s="248">
        <v>57820</v>
      </c>
      <c r="E667" s="248">
        <v>69384</v>
      </c>
      <c r="G667" s="260"/>
    </row>
    <row r="668" spans="1:7" ht="20.399999999999999" x14ac:dyDescent="0.35">
      <c r="A668" s="244"/>
      <c r="B668" s="322" t="s">
        <v>1706</v>
      </c>
      <c r="C668" s="323"/>
      <c r="D668" s="245" t="s">
        <v>34</v>
      </c>
      <c r="E668" s="245" t="s">
        <v>55</v>
      </c>
      <c r="F668" s="270" t="s">
        <v>37</v>
      </c>
      <c r="G668" s="259"/>
    </row>
    <row r="669" spans="1:7" ht="51" x14ac:dyDescent="0.3">
      <c r="A669" s="246">
        <v>13</v>
      </c>
      <c r="B669" s="247" t="s">
        <v>1708</v>
      </c>
      <c r="C669" s="251" t="s">
        <v>1709</v>
      </c>
      <c r="D669" s="242">
        <v>44520</v>
      </c>
      <c r="E669" s="248">
        <v>53424</v>
      </c>
      <c r="G669" s="259"/>
    </row>
    <row r="670" spans="1:7" ht="51" x14ac:dyDescent="0.3">
      <c r="A670" s="246">
        <v>14</v>
      </c>
      <c r="B670" s="247" t="s">
        <v>1822</v>
      </c>
      <c r="C670" s="251" t="s">
        <v>1794</v>
      </c>
      <c r="D670" s="242">
        <v>44520</v>
      </c>
      <c r="E670" s="248">
        <v>53424</v>
      </c>
      <c r="G670" s="259"/>
    </row>
    <row r="671" spans="1:7" ht="51" x14ac:dyDescent="0.3">
      <c r="A671" s="246">
        <v>15</v>
      </c>
      <c r="B671" s="247" t="s">
        <v>1714</v>
      </c>
      <c r="C671" s="251" t="s">
        <v>1715</v>
      </c>
      <c r="D671" s="242">
        <v>44520</v>
      </c>
      <c r="E671" s="248">
        <v>53424</v>
      </c>
      <c r="G671" s="259"/>
    </row>
    <row r="672" spans="1:7" ht="40.799999999999997" x14ac:dyDescent="0.3">
      <c r="A672" s="246">
        <v>16</v>
      </c>
      <c r="B672" s="247" t="s">
        <v>1823</v>
      </c>
      <c r="C672" s="251" t="s">
        <v>1795</v>
      </c>
      <c r="D672" s="242">
        <v>44180</v>
      </c>
      <c r="E672" s="248">
        <v>53016</v>
      </c>
      <c r="G672" s="259"/>
    </row>
    <row r="673" spans="1:7" ht="40.799999999999997" x14ac:dyDescent="0.3">
      <c r="A673" s="246">
        <v>17</v>
      </c>
      <c r="B673" s="247" t="s">
        <v>1720</v>
      </c>
      <c r="C673" s="251" t="s">
        <v>1721</v>
      </c>
      <c r="D673" s="242">
        <v>44180</v>
      </c>
      <c r="E673" s="248">
        <v>53016</v>
      </c>
      <c r="G673" s="259"/>
    </row>
    <row r="674" spans="1:7" ht="40.799999999999997" x14ac:dyDescent="0.3">
      <c r="A674" s="246">
        <v>18</v>
      </c>
      <c r="B674" s="247" t="s">
        <v>1723</v>
      </c>
      <c r="C674" s="251" t="s">
        <v>1724</v>
      </c>
      <c r="D674" s="242">
        <v>44180</v>
      </c>
      <c r="E674" s="248">
        <v>53016</v>
      </c>
      <c r="G674" s="259"/>
    </row>
    <row r="675" spans="1:7" x14ac:dyDescent="0.3">
      <c r="A675" s="244"/>
      <c r="B675" s="322" t="s">
        <v>1726</v>
      </c>
      <c r="C675" s="323"/>
      <c r="D675" s="245" t="s">
        <v>34</v>
      </c>
      <c r="E675" s="245" t="s">
        <v>55</v>
      </c>
      <c r="G675" s="259"/>
    </row>
    <row r="676" spans="1:7" x14ac:dyDescent="0.3">
      <c r="A676" s="246">
        <v>19</v>
      </c>
      <c r="B676" s="247" t="s">
        <v>1728</v>
      </c>
      <c r="C676" s="247" t="s">
        <v>1729</v>
      </c>
      <c r="D676" s="242">
        <v>15540</v>
      </c>
      <c r="E676" s="248">
        <v>18648</v>
      </c>
      <c r="G676" s="261"/>
    </row>
    <row r="677" spans="1:7" x14ac:dyDescent="0.3">
      <c r="A677" s="246">
        <v>20</v>
      </c>
      <c r="B677" s="247" t="s">
        <v>1730</v>
      </c>
      <c r="C677" s="247" t="s">
        <v>1731</v>
      </c>
      <c r="D677" s="242">
        <v>19620</v>
      </c>
      <c r="E677" s="248">
        <v>23544</v>
      </c>
      <c r="G677" s="261"/>
    </row>
    <row r="678" spans="1:7" x14ac:dyDescent="0.3">
      <c r="A678" s="246">
        <v>21</v>
      </c>
      <c r="B678" s="247" t="s">
        <v>1732</v>
      </c>
      <c r="C678" s="247" t="s">
        <v>1733</v>
      </c>
      <c r="D678" s="242">
        <v>23620</v>
      </c>
      <c r="E678" s="248">
        <v>28344</v>
      </c>
      <c r="G678" s="261"/>
    </row>
    <row r="679" spans="1:7" ht="15" customHeight="1" x14ac:dyDescent="0.3">
      <c r="A679" s="246">
        <v>22</v>
      </c>
      <c r="B679" s="247" t="s">
        <v>1734</v>
      </c>
      <c r="C679" s="247" t="s">
        <v>1735</v>
      </c>
      <c r="D679" s="242">
        <v>27620</v>
      </c>
      <c r="E679" s="248">
        <v>33144</v>
      </c>
      <c r="G679" s="261"/>
    </row>
    <row r="680" spans="1:7" x14ac:dyDescent="0.3">
      <c r="A680" s="246">
        <v>23</v>
      </c>
      <c r="B680" s="247" t="s">
        <v>1736</v>
      </c>
      <c r="C680" s="247" t="s">
        <v>1737</v>
      </c>
      <c r="D680" s="242">
        <v>31620</v>
      </c>
      <c r="E680" s="248">
        <v>37944</v>
      </c>
      <c r="G680" s="261"/>
    </row>
    <row r="681" spans="1:7" x14ac:dyDescent="0.3">
      <c r="A681" s="246">
        <v>24</v>
      </c>
      <c r="B681" s="247" t="s">
        <v>1738</v>
      </c>
      <c r="C681" s="247" t="s">
        <v>1739</v>
      </c>
      <c r="D681" s="242">
        <v>35620</v>
      </c>
      <c r="E681" s="248">
        <v>42744</v>
      </c>
      <c r="G681" s="261"/>
    </row>
    <row r="682" spans="1:7" s="238" customFormat="1" x14ac:dyDescent="0.3">
      <c r="A682" s="244"/>
      <c r="B682" s="322" t="s">
        <v>1740</v>
      </c>
      <c r="C682" s="323"/>
      <c r="D682" s="245" t="s">
        <v>34</v>
      </c>
      <c r="E682" s="245" t="s">
        <v>55</v>
      </c>
      <c r="F682" s="234"/>
      <c r="G682" s="259"/>
    </row>
    <row r="683" spans="1:7" s="238" customFormat="1" ht="51" x14ac:dyDescent="0.3">
      <c r="A683" s="246">
        <v>25</v>
      </c>
      <c r="B683" s="247" t="s">
        <v>1741</v>
      </c>
      <c r="C683" s="251" t="s">
        <v>1742</v>
      </c>
      <c r="D683" s="248">
        <v>92190</v>
      </c>
      <c r="E683" s="248">
        <v>110628</v>
      </c>
      <c r="F683" s="234"/>
      <c r="G683" s="259"/>
    </row>
    <row r="684" spans="1:7" ht="61.2" x14ac:dyDescent="0.3">
      <c r="A684" s="246">
        <v>26</v>
      </c>
      <c r="B684" s="247" t="s">
        <v>1743</v>
      </c>
      <c r="C684" s="251" t="s">
        <v>1744</v>
      </c>
      <c r="D684" s="248">
        <v>69520</v>
      </c>
      <c r="E684" s="248">
        <v>83424</v>
      </c>
      <c r="G684" s="259"/>
    </row>
    <row r="685" spans="1:7" ht="21" x14ac:dyDescent="0.3">
      <c r="A685" s="246">
        <v>27</v>
      </c>
      <c r="B685" s="247" t="s">
        <v>1745</v>
      </c>
      <c r="C685" s="251" t="s">
        <v>1746</v>
      </c>
      <c r="D685" s="248">
        <v>7070</v>
      </c>
      <c r="E685" s="248">
        <v>8484</v>
      </c>
      <c r="G685" s="259"/>
    </row>
    <row r="686" spans="1:7" ht="20.399999999999999" x14ac:dyDescent="0.3">
      <c r="A686" s="246">
        <v>28</v>
      </c>
      <c r="B686" s="247" t="s">
        <v>1747</v>
      </c>
      <c r="C686" s="251" t="s">
        <v>1748</v>
      </c>
      <c r="D686" s="324" t="s">
        <v>1749</v>
      </c>
      <c r="E686" s="325"/>
      <c r="G686" s="259"/>
    </row>
    <row r="687" spans="1:7" ht="40.799999999999997" x14ac:dyDescent="0.3">
      <c r="A687" s="246">
        <v>29</v>
      </c>
      <c r="B687" s="247" t="s">
        <v>1750</v>
      </c>
      <c r="C687" s="251" t="s">
        <v>1751</v>
      </c>
      <c r="D687" s="248">
        <v>29700</v>
      </c>
      <c r="E687" s="248">
        <v>35640</v>
      </c>
      <c r="G687" s="259"/>
    </row>
    <row r="688" spans="1:7" x14ac:dyDescent="0.3">
      <c r="A688" s="246">
        <v>30</v>
      </c>
      <c r="B688" s="247" t="s">
        <v>1752</v>
      </c>
      <c r="C688" s="247" t="s">
        <v>1753</v>
      </c>
      <c r="D688" s="248">
        <v>3800</v>
      </c>
      <c r="E688" s="248">
        <v>4560</v>
      </c>
      <c r="G688" s="259"/>
    </row>
    <row r="689" spans="1:7" x14ac:dyDescent="0.3">
      <c r="A689" s="326"/>
      <c r="B689" s="326"/>
      <c r="C689" s="326"/>
      <c r="D689" s="326"/>
      <c r="E689" s="326"/>
      <c r="G689" s="259"/>
    </row>
    <row r="690" spans="1:7" x14ac:dyDescent="0.3">
      <c r="A690" s="333"/>
      <c r="B690" s="333"/>
      <c r="C690" s="333"/>
      <c r="D690" s="333"/>
      <c r="E690" s="333"/>
      <c r="G690" s="259"/>
    </row>
    <row r="691" spans="1:7" ht="20.399999999999999" x14ac:dyDescent="0.35">
      <c r="A691" s="317" t="s">
        <v>1903</v>
      </c>
      <c r="B691" s="295" t="s">
        <v>1648</v>
      </c>
      <c r="C691" s="296"/>
      <c r="D691" s="237"/>
      <c r="E691" s="237"/>
      <c r="F691" s="270" t="s">
        <v>37</v>
      </c>
      <c r="G691" s="259"/>
    </row>
    <row r="692" spans="1:7" x14ac:dyDescent="0.3">
      <c r="A692" s="317"/>
      <c r="B692" s="318" t="s">
        <v>1797</v>
      </c>
      <c r="C692" s="319"/>
      <c r="D692" s="239"/>
      <c r="E692" s="239"/>
      <c r="G692" s="259"/>
    </row>
    <row r="693" spans="1:7" x14ac:dyDescent="0.3">
      <c r="A693" s="317"/>
      <c r="B693" s="320" t="s">
        <v>1652</v>
      </c>
      <c r="C693" s="321"/>
      <c r="D693" s="240"/>
      <c r="E693" s="240"/>
      <c r="G693" s="259"/>
    </row>
    <row r="694" spans="1:7" ht="31.2" customHeight="1" x14ac:dyDescent="0.3">
      <c r="A694" s="317"/>
      <c r="B694" s="315" t="s">
        <v>1861</v>
      </c>
      <c r="C694" s="316"/>
      <c r="D694" s="241"/>
      <c r="E694" s="241"/>
      <c r="G694" s="259"/>
    </row>
    <row r="695" spans="1:7" ht="15" customHeight="1" x14ac:dyDescent="0.3">
      <c r="A695" s="317"/>
      <c r="B695" s="320" t="s">
        <v>1656</v>
      </c>
      <c r="C695" s="321"/>
      <c r="D695" s="240"/>
      <c r="E695" s="240"/>
      <c r="G695" s="259"/>
    </row>
    <row r="696" spans="1:7" x14ac:dyDescent="0.3">
      <c r="A696" s="317"/>
      <c r="B696" s="330" t="s">
        <v>1897</v>
      </c>
      <c r="C696" s="331"/>
      <c r="D696" s="242"/>
      <c r="E696" s="242"/>
      <c r="G696" s="259"/>
    </row>
    <row r="697" spans="1:7" x14ac:dyDescent="0.3">
      <c r="A697" s="317"/>
      <c r="B697" s="320" t="s">
        <v>1660</v>
      </c>
      <c r="C697" s="321"/>
      <c r="D697" s="240"/>
      <c r="E697" s="240"/>
      <c r="G697" s="259"/>
    </row>
    <row r="698" spans="1:7" ht="72" customHeight="1" x14ac:dyDescent="0.3">
      <c r="A698" s="317"/>
      <c r="B698" s="332" t="s">
        <v>1862</v>
      </c>
      <c r="C698" s="316"/>
      <c r="D698" s="241"/>
      <c r="E698" s="241"/>
      <c r="G698" s="259"/>
    </row>
    <row r="699" spans="1:7" x14ac:dyDescent="0.3">
      <c r="A699" s="317"/>
      <c r="B699" s="336" t="s">
        <v>1839</v>
      </c>
      <c r="C699" s="336"/>
      <c r="D699" s="240"/>
      <c r="E699" s="240"/>
      <c r="G699" s="259"/>
    </row>
    <row r="700" spans="1:7" x14ac:dyDescent="0.3">
      <c r="A700" s="317"/>
      <c r="B700" s="334" t="s">
        <v>1863</v>
      </c>
      <c r="C700" s="335"/>
      <c r="D700" s="243"/>
      <c r="E700" s="243"/>
      <c r="G700" s="259"/>
    </row>
    <row r="701" spans="1:7" ht="15" customHeight="1" x14ac:dyDescent="0.3">
      <c r="A701" s="327"/>
      <c r="B701" s="328"/>
      <c r="C701" s="328"/>
      <c r="D701" s="328"/>
      <c r="E701" s="329"/>
      <c r="G701" s="259"/>
    </row>
    <row r="702" spans="1:7" x14ac:dyDescent="0.3">
      <c r="A702" s="244"/>
      <c r="B702" s="322" t="s">
        <v>1841</v>
      </c>
      <c r="C702" s="323"/>
      <c r="D702" s="245" t="s">
        <v>34</v>
      </c>
      <c r="E702" s="245" t="s">
        <v>55</v>
      </c>
      <c r="G702" s="259"/>
    </row>
    <row r="703" spans="1:7" x14ac:dyDescent="0.3">
      <c r="A703" s="246">
        <v>1</v>
      </c>
      <c r="B703" s="247" t="s">
        <v>1863</v>
      </c>
      <c r="C703" s="247" t="s">
        <v>1864</v>
      </c>
      <c r="D703" s="248">
        <v>41860</v>
      </c>
      <c r="E703" s="248">
        <v>50232</v>
      </c>
      <c r="G703" s="260"/>
    </row>
    <row r="704" spans="1:7" x14ac:dyDescent="0.3">
      <c r="A704" s="244"/>
      <c r="B704" s="322" t="s">
        <v>1673</v>
      </c>
      <c r="C704" s="323"/>
      <c r="D704" s="245" t="s">
        <v>34</v>
      </c>
      <c r="E704" s="245" t="s">
        <v>55</v>
      </c>
      <c r="G704" s="259"/>
    </row>
    <row r="705" spans="1:7" ht="51" x14ac:dyDescent="0.3">
      <c r="A705" s="246">
        <v>2</v>
      </c>
      <c r="B705" s="249" t="s">
        <v>1904</v>
      </c>
      <c r="C705" s="250" t="s">
        <v>1866</v>
      </c>
      <c r="D705" s="248">
        <v>29420</v>
      </c>
      <c r="E705" s="248">
        <v>35304</v>
      </c>
      <c r="G705" s="261"/>
    </row>
    <row r="706" spans="1:7" x14ac:dyDescent="0.3">
      <c r="A706" s="326"/>
      <c r="B706" s="326"/>
      <c r="C706" s="326"/>
      <c r="D706" s="326"/>
      <c r="E706" s="326"/>
      <c r="G706" s="259"/>
    </row>
    <row r="707" spans="1:7" ht="51" x14ac:dyDescent="0.3">
      <c r="A707" s="246">
        <v>3</v>
      </c>
      <c r="B707" s="249" t="s">
        <v>1905</v>
      </c>
      <c r="C707" s="250" t="s">
        <v>1868</v>
      </c>
      <c r="D707" s="248">
        <v>29420</v>
      </c>
      <c r="E707" s="248">
        <v>35304</v>
      </c>
      <c r="G707" s="261"/>
    </row>
    <row r="708" spans="1:7" ht="15" customHeight="1" x14ac:dyDescent="0.3">
      <c r="A708" s="246">
        <v>4</v>
      </c>
      <c r="B708" s="247" t="s">
        <v>1682</v>
      </c>
      <c r="C708" s="247" t="s">
        <v>1683</v>
      </c>
      <c r="D708" s="248">
        <v>77100</v>
      </c>
      <c r="E708" s="248">
        <v>92520</v>
      </c>
      <c r="G708" s="260"/>
    </row>
    <row r="709" spans="1:7" ht="15" customHeight="1" x14ac:dyDescent="0.3">
      <c r="A709" s="246">
        <v>5</v>
      </c>
      <c r="B709" s="247" t="s">
        <v>1685</v>
      </c>
      <c r="C709" s="247" t="s">
        <v>1686</v>
      </c>
      <c r="D709" s="248">
        <v>67450</v>
      </c>
      <c r="E709" s="248">
        <v>80940</v>
      </c>
      <c r="G709" s="260"/>
    </row>
    <row r="710" spans="1:7" x14ac:dyDescent="0.3">
      <c r="A710" s="246">
        <v>6</v>
      </c>
      <c r="B710" s="247" t="s">
        <v>1688</v>
      </c>
      <c r="C710" s="247" t="s">
        <v>1689</v>
      </c>
      <c r="D710" s="248">
        <v>57820</v>
      </c>
      <c r="E710" s="248">
        <v>69384</v>
      </c>
      <c r="G710" s="260"/>
    </row>
    <row r="711" spans="1:7" x14ac:dyDescent="0.3">
      <c r="A711" s="326"/>
      <c r="B711" s="326"/>
      <c r="C711" s="326"/>
      <c r="D711" s="326"/>
      <c r="E711" s="326"/>
      <c r="G711" s="259"/>
    </row>
    <row r="712" spans="1:7" ht="40.799999999999997" x14ac:dyDescent="0.3">
      <c r="A712" s="246">
        <v>7</v>
      </c>
      <c r="B712" s="249" t="s">
        <v>1906</v>
      </c>
      <c r="C712" s="250" t="s">
        <v>1870</v>
      </c>
      <c r="D712" s="248">
        <v>25620</v>
      </c>
      <c r="E712" s="248">
        <v>30744</v>
      </c>
      <c r="G712" s="261"/>
    </row>
    <row r="713" spans="1:7" x14ac:dyDescent="0.3">
      <c r="A713" s="244"/>
      <c r="B713" s="322" t="s">
        <v>1706</v>
      </c>
      <c r="C713" s="323"/>
      <c r="D713" s="245" t="s">
        <v>34</v>
      </c>
      <c r="E713" s="245" t="s">
        <v>55</v>
      </c>
      <c r="G713" s="259"/>
    </row>
    <row r="714" spans="1:7" ht="51" x14ac:dyDescent="0.3">
      <c r="A714" s="246">
        <v>8</v>
      </c>
      <c r="B714" s="247" t="s">
        <v>1708</v>
      </c>
      <c r="C714" s="251" t="s">
        <v>1709</v>
      </c>
      <c r="D714" s="242">
        <v>44520</v>
      </c>
      <c r="E714" s="248">
        <v>53424</v>
      </c>
      <c r="G714" s="259"/>
    </row>
    <row r="715" spans="1:7" ht="51" x14ac:dyDescent="0.3">
      <c r="A715" s="246">
        <v>9</v>
      </c>
      <c r="B715" s="247" t="s">
        <v>1871</v>
      </c>
      <c r="C715" s="251" t="s">
        <v>1872</v>
      </c>
      <c r="D715" s="242">
        <v>44520</v>
      </c>
      <c r="E715" s="248">
        <v>53424</v>
      </c>
      <c r="G715" s="259"/>
    </row>
    <row r="716" spans="1:7" ht="51" x14ac:dyDescent="0.3">
      <c r="A716" s="246">
        <v>10</v>
      </c>
      <c r="B716" s="247" t="s">
        <v>1714</v>
      </c>
      <c r="C716" s="251" t="s">
        <v>1715</v>
      </c>
      <c r="D716" s="242">
        <v>44520</v>
      </c>
      <c r="E716" s="248">
        <v>53424</v>
      </c>
      <c r="G716" s="259"/>
    </row>
    <row r="717" spans="1:7" ht="40.799999999999997" x14ac:dyDescent="0.3">
      <c r="A717" s="246">
        <v>11</v>
      </c>
      <c r="B717" s="247" t="s">
        <v>1873</v>
      </c>
      <c r="C717" s="251" t="s">
        <v>1874</v>
      </c>
      <c r="D717" s="242">
        <v>44180</v>
      </c>
      <c r="E717" s="248">
        <v>53016</v>
      </c>
      <c r="G717" s="259"/>
    </row>
    <row r="718" spans="1:7" ht="30" customHeight="1" x14ac:dyDescent="0.3">
      <c r="A718" s="246">
        <v>12</v>
      </c>
      <c r="B718" s="247" t="s">
        <v>1720</v>
      </c>
      <c r="C718" s="251" t="s">
        <v>1721</v>
      </c>
      <c r="D718" s="242">
        <v>44180</v>
      </c>
      <c r="E718" s="248">
        <v>53016</v>
      </c>
      <c r="G718" s="259"/>
    </row>
    <row r="719" spans="1:7" ht="30" customHeight="1" x14ac:dyDescent="0.3">
      <c r="A719" s="246">
        <v>13</v>
      </c>
      <c r="B719" s="247" t="s">
        <v>1723</v>
      </c>
      <c r="C719" s="251" t="s">
        <v>1724</v>
      </c>
      <c r="D719" s="242">
        <v>44180</v>
      </c>
      <c r="E719" s="248">
        <v>53016</v>
      </c>
      <c r="G719" s="259"/>
    </row>
    <row r="720" spans="1:7" ht="20.399999999999999" x14ac:dyDescent="0.35">
      <c r="A720" s="244"/>
      <c r="B720" s="322" t="s">
        <v>1726</v>
      </c>
      <c r="C720" s="323"/>
      <c r="D720" s="245" t="s">
        <v>34</v>
      </c>
      <c r="E720" s="245" t="s">
        <v>55</v>
      </c>
      <c r="F720" s="270" t="s">
        <v>37</v>
      </c>
      <c r="G720" s="259"/>
    </row>
    <row r="721" spans="1:7" ht="15" customHeight="1" x14ac:dyDescent="0.3">
      <c r="A721" s="246">
        <v>14</v>
      </c>
      <c r="B721" s="247" t="s">
        <v>1728</v>
      </c>
      <c r="C721" s="247" t="s">
        <v>1729</v>
      </c>
      <c r="D721" s="242">
        <v>15540</v>
      </c>
      <c r="E721" s="248">
        <v>18648</v>
      </c>
      <c r="G721" s="261"/>
    </row>
    <row r="722" spans="1:7" x14ac:dyDescent="0.3">
      <c r="A722" s="246">
        <v>15</v>
      </c>
      <c r="B722" s="247" t="s">
        <v>1730</v>
      </c>
      <c r="C722" s="247" t="s">
        <v>1731</v>
      </c>
      <c r="D722" s="242">
        <v>19620</v>
      </c>
      <c r="E722" s="248">
        <v>23544</v>
      </c>
      <c r="G722" s="261"/>
    </row>
    <row r="723" spans="1:7" x14ac:dyDescent="0.3">
      <c r="A723" s="246">
        <v>16</v>
      </c>
      <c r="B723" s="247" t="s">
        <v>1732</v>
      </c>
      <c r="C723" s="247" t="s">
        <v>1733</v>
      </c>
      <c r="D723" s="242">
        <v>23620</v>
      </c>
      <c r="E723" s="248">
        <v>28344</v>
      </c>
      <c r="G723" s="261"/>
    </row>
    <row r="724" spans="1:7" s="238" customFormat="1" x14ac:dyDescent="0.3">
      <c r="A724" s="246">
        <v>17</v>
      </c>
      <c r="B724" s="247" t="s">
        <v>1734</v>
      </c>
      <c r="C724" s="247" t="s">
        <v>1735</v>
      </c>
      <c r="D724" s="242">
        <v>27620</v>
      </c>
      <c r="E724" s="248">
        <v>33144</v>
      </c>
      <c r="F724" s="234"/>
      <c r="G724" s="261"/>
    </row>
    <row r="725" spans="1:7" s="238" customFormat="1" x14ac:dyDescent="0.3">
      <c r="A725" s="246">
        <v>18</v>
      </c>
      <c r="B725" s="247" t="s">
        <v>1736</v>
      </c>
      <c r="C725" s="247" t="s">
        <v>1737</v>
      </c>
      <c r="D725" s="242">
        <v>31620</v>
      </c>
      <c r="E725" s="248">
        <v>37944</v>
      </c>
      <c r="F725" s="234"/>
      <c r="G725" s="261"/>
    </row>
    <row r="726" spans="1:7" x14ac:dyDescent="0.3">
      <c r="A726" s="246">
        <v>19</v>
      </c>
      <c r="B726" s="247" t="s">
        <v>1738</v>
      </c>
      <c r="C726" s="247" t="s">
        <v>1739</v>
      </c>
      <c r="D726" s="242">
        <v>35620</v>
      </c>
      <c r="E726" s="248">
        <v>42744</v>
      </c>
      <c r="G726" s="261"/>
    </row>
    <row r="727" spans="1:7" x14ac:dyDescent="0.3">
      <c r="A727" s="244"/>
      <c r="B727" s="322" t="s">
        <v>1740</v>
      </c>
      <c r="C727" s="323"/>
      <c r="D727" s="245" t="s">
        <v>34</v>
      </c>
      <c r="E727" s="245" t="s">
        <v>55</v>
      </c>
      <c r="G727" s="259"/>
    </row>
    <row r="728" spans="1:7" ht="51" x14ac:dyDescent="0.3">
      <c r="A728" s="246">
        <v>20</v>
      </c>
      <c r="B728" s="247" t="s">
        <v>1741</v>
      </c>
      <c r="C728" s="251" t="s">
        <v>1742</v>
      </c>
      <c r="D728" s="248">
        <v>92190</v>
      </c>
      <c r="E728" s="248">
        <v>110628</v>
      </c>
      <c r="G728" s="259"/>
    </row>
    <row r="729" spans="1:7" ht="61.2" x14ac:dyDescent="0.3">
      <c r="A729" s="246">
        <v>21</v>
      </c>
      <c r="B729" s="247" t="s">
        <v>1743</v>
      </c>
      <c r="C729" s="251" t="s">
        <v>1744</v>
      </c>
      <c r="D729" s="248">
        <v>69520</v>
      </c>
      <c r="E729" s="248">
        <v>83424</v>
      </c>
      <c r="G729" s="259"/>
    </row>
    <row r="730" spans="1:7" ht="21" x14ac:dyDescent="0.3">
      <c r="A730" s="246">
        <v>22</v>
      </c>
      <c r="B730" s="247" t="s">
        <v>1745</v>
      </c>
      <c r="C730" s="251" t="s">
        <v>1746</v>
      </c>
      <c r="D730" s="248">
        <v>7070</v>
      </c>
      <c r="E730" s="248">
        <v>8484</v>
      </c>
      <c r="G730" s="259"/>
    </row>
    <row r="731" spans="1:7" ht="20.399999999999999" x14ac:dyDescent="0.3">
      <c r="A731" s="246">
        <v>23</v>
      </c>
      <c r="B731" s="247" t="s">
        <v>1747</v>
      </c>
      <c r="C731" s="251" t="s">
        <v>1748</v>
      </c>
      <c r="D731" s="324" t="s">
        <v>1749</v>
      </c>
      <c r="E731" s="325"/>
      <c r="G731" s="259"/>
    </row>
    <row r="732" spans="1:7" ht="40.799999999999997" x14ac:dyDescent="0.3">
      <c r="A732" s="246">
        <v>24</v>
      </c>
      <c r="B732" s="247" t="s">
        <v>1750</v>
      </c>
      <c r="C732" s="251" t="s">
        <v>1751</v>
      </c>
      <c r="D732" s="248">
        <v>29700</v>
      </c>
      <c r="E732" s="248">
        <v>35640</v>
      </c>
      <c r="G732" s="259"/>
    </row>
    <row r="733" spans="1:7" x14ac:dyDescent="0.3">
      <c r="A733" s="246">
        <v>25</v>
      </c>
      <c r="B733" s="247" t="s">
        <v>1752</v>
      </c>
      <c r="C733" s="247" t="s">
        <v>1753</v>
      </c>
      <c r="D733" s="248">
        <v>3800</v>
      </c>
      <c r="E733" s="248">
        <v>4560</v>
      </c>
      <c r="G733" s="259"/>
    </row>
    <row r="734" spans="1:7" x14ac:dyDescent="0.3">
      <c r="A734" s="326"/>
      <c r="B734" s="326"/>
      <c r="C734" s="326"/>
      <c r="D734" s="326"/>
      <c r="E734" s="326"/>
      <c r="G734" s="259"/>
    </row>
    <row r="735" spans="1:7" x14ac:dyDescent="0.3">
      <c r="A735" s="333"/>
      <c r="B735" s="333"/>
      <c r="C735" s="333"/>
      <c r="D735" s="333"/>
      <c r="E735" s="333"/>
      <c r="G735" s="259"/>
    </row>
    <row r="736" spans="1:7" ht="15" customHeight="1" x14ac:dyDescent="0.35">
      <c r="A736" s="317" t="s">
        <v>1907</v>
      </c>
      <c r="B736" s="295" t="s">
        <v>1648</v>
      </c>
      <c r="C736" s="296"/>
      <c r="D736" s="237"/>
      <c r="E736" s="237"/>
      <c r="F736" s="270" t="s">
        <v>37</v>
      </c>
      <c r="G736" s="259"/>
    </row>
    <row r="737" spans="1:7" ht="15" customHeight="1" x14ac:dyDescent="0.3">
      <c r="A737" s="317"/>
      <c r="B737" s="318" t="s">
        <v>1797</v>
      </c>
      <c r="C737" s="319"/>
      <c r="D737" s="239"/>
      <c r="E737" s="239"/>
      <c r="G737" s="259"/>
    </row>
    <row r="738" spans="1:7" x14ac:dyDescent="0.3">
      <c r="A738" s="317"/>
      <c r="B738" s="320" t="s">
        <v>1652</v>
      </c>
      <c r="C738" s="321"/>
      <c r="D738" s="240"/>
      <c r="E738" s="240"/>
      <c r="G738" s="259"/>
    </row>
    <row r="739" spans="1:7" ht="43.2" customHeight="1" x14ac:dyDescent="0.3">
      <c r="A739" s="317"/>
      <c r="B739" s="315" t="s">
        <v>1876</v>
      </c>
      <c r="C739" s="316"/>
      <c r="D739" s="241"/>
      <c r="E739" s="241"/>
      <c r="G739" s="259"/>
    </row>
    <row r="740" spans="1:7" x14ac:dyDescent="0.3">
      <c r="A740" s="317"/>
      <c r="B740" s="320" t="s">
        <v>1656</v>
      </c>
      <c r="C740" s="321"/>
      <c r="D740" s="240"/>
      <c r="E740" s="240"/>
      <c r="G740" s="259"/>
    </row>
    <row r="741" spans="1:7" x14ac:dyDescent="0.3">
      <c r="A741" s="317"/>
      <c r="B741" s="330" t="s">
        <v>1897</v>
      </c>
      <c r="C741" s="331"/>
      <c r="D741" s="242"/>
      <c r="E741" s="242"/>
      <c r="G741" s="259"/>
    </row>
    <row r="742" spans="1:7" x14ac:dyDescent="0.3">
      <c r="A742" s="317"/>
      <c r="B742" s="320" t="s">
        <v>1660</v>
      </c>
      <c r="C742" s="321"/>
      <c r="D742" s="240"/>
      <c r="E742" s="240"/>
      <c r="G742" s="259"/>
    </row>
    <row r="743" spans="1:7" ht="76.95" customHeight="1" x14ac:dyDescent="0.3">
      <c r="A743" s="317"/>
      <c r="B743" s="332" t="s">
        <v>1862</v>
      </c>
      <c r="C743" s="316"/>
      <c r="D743" s="241"/>
      <c r="E743" s="241"/>
      <c r="G743" s="259"/>
    </row>
    <row r="744" spans="1:7" x14ac:dyDescent="0.3">
      <c r="A744" s="317"/>
      <c r="B744" s="336" t="s">
        <v>1839</v>
      </c>
      <c r="C744" s="336"/>
      <c r="D744" s="240"/>
      <c r="E744" s="240"/>
      <c r="G744" s="259"/>
    </row>
    <row r="745" spans="1:7" x14ac:dyDescent="0.3">
      <c r="A745" s="317"/>
      <c r="B745" s="334" t="s">
        <v>1877</v>
      </c>
      <c r="C745" s="335"/>
      <c r="D745" s="243"/>
      <c r="E745" s="243"/>
      <c r="G745" s="259"/>
    </row>
    <row r="746" spans="1:7" x14ac:dyDescent="0.3">
      <c r="A746" s="327"/>
      <c r="B746" s="328"/>
      <c r="C746" s="328"/>
      <c r="D746" s="328"/>
      <c r="E746" s="329"/>
      <c r="G746" s="259"/>
    </row>
    <row r="747" spans="1:7" x14ac:dyDescent="0.3">
      <c r="A747" s="244"/>
      <c r="B747" s="322" t="s">
        <v>1841</v>
      </c>
      <c r="C747" s="323"/>
      <c r="D747" s="245" t="s">
        <v>34</v>
      </c>
      <c r="E747" s="245" t="s">
        <v>55</v>
      </c>
      <c r="G747" s="259"/>
    </row>
    <row r="748" spans="1:7" x14ac:dyDescent="0.3">
      <c r="A748" s="246">
        <v>1</v>
      </c>
      <c r="B748" s="247" t="s">
        <v>1877</v>
      </c>
      <c r="C748" s="247" t="s">
        <v>1878</v>
      </c>
      <c r="D748" s="248">
        <v>41860</v>
      </c>
      <c r="E748" s="248">
        <v>50232</v>
      </c>
      <c r="G748" s="260"/>
    </row>
    <row r="749" spans="1:7" x14ac:dyDescent="0.3">
      <c r="A749" s="244"/>
      <c r="B749" s="322" t="s">
        <v>1673</v>
      </c>
      <c r="C749" s="323"/>
      <c r="D749" s="245" t="s">
        <v>34</v>
      </c>
      <c r="E749" s="245" t="s">
        <v>55</v>
      </c>
      <c r="G749" s="259"/>
    </row>
    <row r="750" spans="1:7" ht="51" x14ac:dyDescent="0.3">
      <c r="A750" s="246">
        <v>2</v>
      </c>
      <c r="B750" s="249" t="s">
        <v>1904</v>
      </c>
      <c r="C750" s="250" t="s">
        <v>1866</v>
      </c>
      <c r="D750" s="248">
        <v>29420</v>
      </c>
      <c r="E750" s="248">
        <v>35304</v>
      </c>
      <c r="G750" s="261"/>
    </row>
    <row r="751" spans="1:7" x14ac:dyDescent="0.3">
      <c r="A751" s="326"/>
      <c r="B751" s="326"/>
      <c r="C751" s="326"/>
      <c r="D751" s="326"/>
      <c r="E751" s="326"/>
      <c r="G751" s="259"/>
    </row>
    <row r="752" spans="1:7" ht="51" x14ac:dyDescent="0.3">
      <c r="A752" s="246">
        <v>3</v>
      </c>
      <c r="B752" s="249" t="s">
        <v>1905</v>
      </c>
      <c r="C752" s="250" t="s">
        <v>1868</v>
      </c>
      <c r="D752" s="248">
        <v>29420</v>
      </c>
      <c r="E752" s="248">
        <v>35304</v>
      </c>
      <c r="G752" s="261"/>
    </row>
    <row r="753" spans="1:7" ht="15" customHeight="1" x14ac:dyDescent="0.3">
      <c r="A753" s="246">
        <v>4</v>
      </c>
      <c r="B753" s="247" t="s">
        <v>1682</v>
      </c>
      <c r="C753" s="247" t="s">
        <v>1683</v>
      </c>
      <c r="D753" s="248">
        <v>77100</v>
      </c>
      <c r="E753" s="248">
        <v>92520</v>
      </c>
      <c r="G753" s="260"/>
    </row>
    <row r="754" spans="1:7" x14ac:dyDescent="0.3">
      <c r="A754" s="246">
        <v>5</v>
      </c>
      <c r="B754" s="247" t="s">
        <v>1685</v>
      </c>
      <c r="C754" s="247" t="s">
        <v>1686</v>
      </c>
      <c r="D754" s="248">
        <v>67450</v>
      </c>
      <c r="E754" s="248">
        <v>80940</v>
      </c>
      <c r="G754" s="260"/>
    </row>
    <row r="755" spans="1:7" x14ac:dyDescent="0.3">
      <c r="A755" s="246">
        <v>6</v>
      </c>
      <c r="B755" s="247" t="s">
        <v>1688</v>
      </c>
      <c r="C755" s="247" t="s">
        <v>1689</v>
      </c>
      <c r="D755" s="248">
        <v>57820</v>
      </c>
      <c r="E755" s="248">
        <v>69384</v>
      </c>
      <c r="G755" s="260"/>
    </row>
    <row r="756" spans="1:7" x14ac:dyDescent="0.3">
      <c r="A756" s="326"/>
      <c r="B756" s="326"/>
      <c r="C756" s="326"/>
      <c r="D756" s="326"/>
      <c r="E756" s="326"/>
      <c r="G756" s="259"/>
    </row>
    <row r="757" spans="1:7" ht="40.799999999999997" x14ac:dyDescent="0.3">
      <c r="A757" s="246">
        <v>7</v>
      </c>
      <c r="B757" s="249" t="s">
        <v>1906</v>
      </c>
      <c r="C757" s="250" t="s">
        <v>1870</v>
      </c>
      <c r="D757" s="248">
        <v>25620</v>
      </c>
      <c r="E757" s="248">
        <v>30744</v>
      </c>
      <c r="G757" s="261"/>
    </row>
    <row r="758" spans="1:7" x14ac:dyDescent="0.3">
      <c r="A758" s="244"/>
      <c r="B758" s="322" t="s">
        <v>1706</v>
      </c>
      <c r="C758" s="323"/>
      <c r="D758" s="245" t="s">
        <v>34</v>
      </c>
      <c r="E758" s="245" t="s">
        <v>55</v>
      </c>
      <c r="G758" s="259"/>
    </row>
    <row r="759" spans="1:7" ht="51" x14ac:dyDescent="0.3">
      <c r="A759" s="246">
        <v>8</v>
      </c>
      <c r="B759" s="247" t="s">
        <v>1708</v>
      </c>
      <c r="C759" s="251" t="s">
        <v>1709</v>
      </c>
      <c r="D759" s="242">
        <v>44520</v>
      </c>
      <c r="E759" s="248">
        <v>53424</v>
      </c>
      <c r="G759" s="259"/>
    </row>
    <row r="760" spans="1:7" ht="51" x14ac:dyDescent="0.3">
      <c r="A760" s="246">
        <v>9</v>
      </c>
      <c r="B760" s="247" t="s">
        <v>1871</v>
      </c>
      <c r="C760" s="251" t="s">
        <v>1872</v>
      </c>
      <c r="D760" s="242">
        <v>44520</v>
      </c>
      <c r="E760" s="248">
        <v>53424</v>
      </c>
      <c r="G760" s="259"/>
    </row>
    <row r="761" spans="1:7" ht="51" x14ac:dyDescent="0.3">
      <c r="A761" s="246">
        <v>10</v>
      </c>
      <c r="B761" s="247" t="s">
        <v>1714</v>
      </c>
      <c r="C761" s="251" t="s">
        <v>1715</v>
      </c>
      <c r="D761" s="242">
        <v>44520</v>
      </c>
      <c r="E761" s="248">
        <v>53424</v>
      </c>
      <c r="G761" s="259"/>
    </row>
    <row r="762" spans="1:7" ht="40.799999999999997" x14ac:dyDescent="0.3">
      <c r="A762" s="246">
        <v>11</v>
      </c>
      <c r="B762" s="247" t="s">
        <v>1873</v>
      </c>
      <c r="C762" s="251" t="s">
        <v>1874</v>
      </c>
      <c r="D762" s="242">
        <v>44180</v>
      </c>
      <c r="E762" s="248">
        <v>53016</v>
      </c>
      <c r="G762" s="259"/>
    </row>
    <row r="763" spans="1:7" ht="40.799999999999997" x14ac:dyDescent="0.3">
      <c r="A763" s="246">
        <v>12</v>
      </c>
      <c r="B763" s="247" t="s">
        <v>1720</v>
      </c>
      <c r="C763" s="251" t="s">
        <v>1721</v>
      </c>
      <c r="D763" s="242">
        <v>44180</v>
      </c>
      <c r="E763" s="248">
        <v>53016</v>
      </c>
      <c r="G763" s="259"/>
    </row>
    <row r="764" spans="1:7" ht="40.799999999999997" x14ac:dyDescent="0.3">
      <c r="A764" s="246">
        <v>13</v>
      </c>
      <c r="B764" s="247" t="s">
        <v>1723</v>
      </c>
      <c r="C764" s="251" t="s">
        <v>1724</v>
      </c>
      <c r="D764" s="242">
        <v>44180</v>
      </c>
      <c r="E764" s="248">
        <v>53016</v>
      </c>
      <c r="G764" s="259"/>
    </row>
    <row r="765" spans="1:7" ht="20.399999999999999" x14ac:dyDescent="0.35">
      <c r="A765" s="244"/>
      <c r="B765" s="322" t="s">
        <v>1726</v>
      </c>
      <c r="C765" s="323"/>
      <c r="D765" s="245" t="s">
        <v>34</v>
      </c>
      <c r="E765" s="245" t="s">
        <v>55</v>
      </c>
      <c r="F765" s="270" t="s">
        <v>37</v>
      </c>
      <c r="G765" s="259"/>
    </row>
    <row r="766" spans="1:7" x14ac:dyDescent="0.3">
      <c r="A766" s="246">
        <v>14</v>
      </c>
      <c r="B766" s="247" t="s">
        <v>1728</v>
      </c>
      <c r="C766" s="247" t="s">
        <v>1729</v>
      </c>
      <c r="D766" s="242">
        <v>15540</v>
      </c>
      <c r="E766" s="248">
        <v>18648</v>
      </c>
      <c r="G766" s="261"/>
    </row>
    <row r="767" spans="1:7" x14ac:dyDescent="0.3">
      <c r="A767" s="246">
        <v>15</v>
      </c>
      <c r="B767" s="247" t="s">
        <v>1730</v>
      </c>
      <c r="C767" s="247" t="s">
        <v>1731</v>
      </c>
      <c r="D767" s="242">
        <v>19620</v>
      </c>
      <c r="E767" s="248">
        <v>23544</v>
      </c>
      <c r="G767" s="261"/>
    </row>
    <row r="768" spans="1:7" x14ac:dyDescent="0.3">
      <c r="A768" s="246">
        <v>16</v>
      </c>
      <c r="B768" s="247" t="s">
        <v>1732</v>
      </c>
      <c r="C768" s="247" t="s">
        <v>1733</v>
      </c>
      <c r="D768" s="242">
        <v>23620</v>
      </c>
      <c r="E768" s="248">
        <v>28344</v>
      </c>
      <c r="G768" s="261"/>
    </row>
    <row r="769" spans="1:7" x14ac:dyDescent="0.3">
      <c r="A769" s="246">
        <v>17</v>
      </c>
      <c r="B769" s="247" t="s">
        <v>1734</v>
      </c>
      <c r="C769" s="247" t="s">
        <v>1735</v>
      </c>
      <c r="D769" s="242">
        <v>27620</v>
      </c>
      <c r="E769" s="248">
        <v>33144</v>
      </c>
      <c r="G769" s="261"/>
    </row>
    <row r="770" spans="1:7" x14ac:dyDescent="0.3">
      <c r="A770" s="246">
        <v>18</v>
      </c>
      <c r="B770" s="247" t="s">
        <v>1736</v>
      </c>
      <c r="C770" s="247" t="s">
        <v>1737</v>
      </c>
      <c r="D770" s="242">
        <v>31620</v>
      </c>
      <c r="E770" s="248">
        <v>37944</v>
      </c>
      <c r="G770" s="261"/>
    </row>
    <row r="771" spans="1:7" x14ac:dyDescent="0.3">
      <c r="A771" s="246">
        <v>19</v>
      </c>
      <c r="B771" s="247" t="s">
        <v>1738</v>
      </c>
      <c r="C771" s="247" t="s">
        <v>1739</v>
      </c>
      <c r="D771" s="242">
        <v>35620</v>
      </c>
      <c r="E771" s="248">
        <v>42744</v>
      </c>
      <c r="G771" s="261"/>
    </row>
    <row r="772" spans="1:7" x14ac:dyDescent="0.3">
      <c r="A772" s="244"/>
      <c r="B772" s="322" t="s">
        <v>1740</v>
      </c>
      <c r="C772" s="323"/>
      <c r="D772" s="245" t="s">
        <v>34</v>
      </c>
      <c r="E772" s="245" t="s">
        <v>55</v>
      </c>
      <c r="G772" s="259"/>
    </row>
    <row r="773" spans="1:7" ht="51" x14ac:dyDescent="0.3">
      <c r="A773" s="246">
        <v>20</v>
      </c>
      <c r="B773" s="247" t="s">
        <v>1741</v>
      </c>
      <c r="C773" s="251" t="s">
        <v>1742</v>
      </c>
      <c r="D773" s="248">
        <v>92190</v>
      </c>
      <c r="E773" s="248">
        <v>110628</v>
      </c>
      <c r="G773" s="259"/>
    </row>
    <row r="774" spans="1:7" ht="61.2" x14ac:dyDescent="0.3">
      <c r="A774" s="246">
        <v>21</v>
      </c>
      <c r="B774" s="247" t="s">
        <v>1743</v>
      </c>
      <c r="C774" s="251" t="s">
        <v>1744</v>
      </c>
      <c r="D774" s="248">
        <v>69520</v>
      </c>
      <c r="E774" s="248">
        <v>83424</v>
      </c>
      <c r="G774" s="259"/>
    </row>
    <row r="775" spans="1:7" ht="21" x14ac:dyDescent="0.3">
      <c r="A775" s="246">
        <v>22</v>
      </c>
      <c r="B775" s="247" t="s">
        <v>1745</v>
      </c>
      <c r="C775" s="251" t="s">
        <v>1746</v>
      </c>
      <c r="D775" s="248">
        <v>7070</v>
      </c>
      <c r="E775" s="248">
        <v>8484</v>
      </c>
      <c r="G775" s="259"/>
    </row>
    <row r="776" spans="1:7" s="238" customFormat="1" ht="20.399999999999999" x14ac:dyDescent="0.3">
      <c r="A776" s="246">
        <v>23</v>
      </c>
      <c r="B776" s="247" t="s">
        <v>1747</v>
      </c>
      <c r="C776" s="251" t="s">
        <v>1748</v>
      </c>
      <c r="D776" s="324" t="s">
        <v>1749</v>
      </c>
      <c r="E776" s="325"/>
      <c r="F776" s="234"/>
      <c r="G776" s="259"/>
    </row>
    <row r="777" spans="1:7" s="238" customFormat="1" ht="40.799999999999997" x14ac:dyDescent="0.3">
      <c r="A777" s="246">
        <v>24</v>
      </c>
      <c r="B777" s="247" t="s">
        <v>1750</v>
      </c>
      <c r="C777" s="251" t="s">
        <v>1751</v>
      </c>
      <c r="D777" s="248">
        <v>29700</v>
      </c>
      <c r="E777" s="248">
        <v>35640</v>
      </c>
      <c r="F777" s="234"/>
      <c r="G777" s="259"/>
    </row>
    <row r="778" spans="1:7" x14ac:dyDescent="0.3">
      <c r="A778" s="246">
        <v>25</v>
      </c>
      <c r="B778" s="247" t="s">
        <v>1752</v>
      </c>
      <c r="C778" s="247" t="s">
        <v>1753</v>
      </c>
      <c r="D778" s="248">
        <v>3800</v>
      </c>
      <c r="E778" s="248">
        <v>4560</v>
      </c>
      <c r="G778" s="259"/>
    </row>
    <row r="779" spans="1:7" x14ac:dyDescent="0.3">
      <c r="A779" s="326"/>
      <c r="B779" s="326"/>
      <c r="C779" s="326"/>
      <c r="D779" s="326"/>
      <c r="E779" s="326"/>
      <c r="G779" s="259"/>
    </row>
    <row r="780" spans="1:7" x14ac:dyDescent="0.3">
      <c r="A780" s="333"/>
      <c r="B780" s="333"/>
      <c r="C780" s="333"/>
      <c r="D780" s="333"/>
      <c r="E780" s="333"/>
      <c r="G780" s="259"/>
    </row>
    <row r="781" spans="1:7" ht="20.399999999999999" x14ac:dyDescent="0.35">
      <c r="A781" s="317" t="s">
        <v>1908</v>
      </c>
      <c r="B781" s="295" t="s">
        <v>1648</v>
      </c>
      <c r="C781" s="296"/>
      <c r="D781" s="237"/>
      <c r="E781" s="237"/>
      <c r="F781" s="270" t="s">
        <v>37</v>
      </c>
      <c r="G781" s="259"/>
    </row>
    <row r="782" spans="1:7" x14ac:dyDescent="0.3">
      <c r="A782" s="317"/>
      <c r="B782" s="318" t="s">
        <v>1797</v>
      </c>
      <c r="C782" s="319"/>
      <c r="D782" s="239"/>
      <c r="E782" s="239"/>
      <c r="G782" s="259"/>
    </row>
    <row r="783" spans="1:7" x14ac:dyDescent="0.3">
      <c r="A783" s="317"/>
      <c r="B783" s="320" t="s">
        <v>1652</v>
      </c>
      <c r="C783" s="321"/>
      <c r="D783" s="240"/>
      <c r="E783" s="240"/>
      <c r="G783" s="259"/>
    </row>
    <row r="784" spans="1:7" ht="37.200000000000003" customHeight="1" x14ac:dyDescent="0.3">
      <c r="A784" s="317"/>
      <c r="B784" s="315" t="s">
        <v>1909</v>
      </c>
      <c r="C784" s="316"/>
      <c r="D784" s="241"/>
      <c r="E784" s="241"/>
      <c r="G784" s="259"/>
    </row>
    <row r="785" spans="1:7" x14ac:dyDescent="0.3">
      <c r="A785" s="317"/>
      <c r="B785" s="320" t="s">
        <v>1656</v>
      </c>
      <c r="C785" s="321"/>
      <c r="D785" s="240"/>
      <c r="E785" s="240"/>
      <c r="G785" s="259"/>
    </row>
    <row r="786" spans="1:7" x14ac:dyDescent="0.3">
      <c r="A786" s="317"/>
      <c r="B786" s="330" t="s">
        <v>1658</v>
      </c>
      <c r="C786" s="331"/>
      <c r="D786" s="242"/>
      <c r="E786" s="242"/>
      <c r="G786" s="259"/>
    </row>
    <row r="787" spans="1:7" x14ac:dyDescent="0.3">
      <c r="A787" s="317"/>
      <c r="B787" s="320" t="s">
        <v>1660</v>
      </c>
      <c r="C787" s="321"/>
      <c r="D787" s="240"/>
      <c r="E787" s="240"/>
      <c r="G787" s="259"/>
    </row>
    <row r="788" spans="1:7" ht="88.95" customHeight="1" x14ac:dyDescent="0.3">
      <c r="A788" s="317"/>
      <c r="B788" s="332" t="s">
        <v>1810</v>
      </c>
      <c r="C788" s="316"/>
      <c r="D788" s="241"/>
      <c r="E788" s="241"/>
      <c r="G788" s="259"/>
    </row>
    <row r="789" spans="1:7" ht="15" customHeight="1" x14ac:dyDescent="0.3">
      <c r="A789" s="317"/>
      <c r="B789" s="336" t="s">
        <v>1664</v>
      </c>
      <c r="C789" s="336"/>
      <c r="D789" s="240"/>
      <c r="E789" s="240"/>
      <c r="G789" s="259"/>
    </row>
    <row r="790" spans="1:7" x14ac:dyDescent="0.3">
      <c r="A790" s="317"/>
      <c r="B790" s="334" t="s">
        <v>1910</v>
      </c>
      <c r="C790" s="335"/>
      <c r="D790" s="243"/>
      <c r="E790" s="243"/>
      <c r="G790" s="259"/>
    </row>
    <row r="791" spans="1:7" x14ac:dyDescent="0.3">
      <c r="A791" s="327"/>
      <c r="B791" s="328"/>
      <c r="C791" s="328"/>
      <c r="D791" s="328"/>
      <c r="E791" s="329"/>
      <c r="G791" s="259"/>
    </row>
    <row r="792" spans="1:7" x14ac:dyDescent="0.3">
      <c r="A792" s="244"/>
      <c r="B792" s="322" t="s">
        <v>1669</v>
      </c>
      <c r="C792" s="323"/>
      <c r="D792" s="245" t="s">
        <v>34</v>
      </c>
      <c r="E792" s="245" t="s">
        <v>55</v>
      </c>
      <c r="G792" s="259"/>
    </row>
    <row r="793" spans="1:7" x14ac:dyDescent="0.3">
      <c r="A793" s="246">
        <v>1</v>
      </c>
      <c r="B793" s="247" t="s">
        <v>1910</v>
      </c>
      <c r="C793" s="247" t="s">
        <v>1911</v>
      </c>
      <c r="D793" s="248">
        <v>70200</v>
      </c>
      <c r="E793" s="248">
        <v>84240</v>
      </c>
      <c r="G793" s="259"/>
    </row>
    <row r="794" spans="1:7" x14ac:dyDescent="0.3">
      <c r="A794" s="244"/>
      <c r="B794" s="322" t="s">
        <v>1673</v>
      </c>
      <c r="C794" s="323"/>
      <c r="D794" s="245" t="s">
        <v>34</v>
      </c>
      <c r="E794" s="245" t="s">
        <v>55</v>
      </c>
      <c r="G794" s="259"/>
    </row>
    <row r="795" spans="1:7" ht="40.799999999999997" x14ac:dyDescent="0.3">
      <c r="A795" s="246">
        <v>2</v>
      </c>
      <c r="B795" s="249" t="s">
        <v>1912</v>
      </c>
      <c r="C795" s="250" t="s">
        <v>1913</v>
      </c>
      <c r="D795" s="248">
        <v>40840</v>
      </c>
      <c r="E795" s="248">
        <v>49008</v>
      </c>
      <c r="G795" s="259"/>
    </row>
    <row r="796" spans="1:7" x14ac:dyDescent="0.3">
      <c r="A796" s="326"/>
      <c r="B796" s="326"/>
      <c r="C796" s="326"/>
      <c r="D796" s="326"/>
      <c r="E796" s="326"/>
      <c r="G796" s="259"/>
    </row>
    <row r="797" spans="1:7" ht="40.799999999999997" x14ac:dyDescent="0.3">
      <c r="A797" s="246">
        <v>3</v>
      </c>
      <c r="B797" s="249" t="s">
        <v>1914</v>
      </c>
      <c r="C797" s="250" t="s">
        <v>1915</v>
      </c>
      <c r="D797" s="248">
        <v>40840</v>
      </c>
      <c r="E797" s="248">
        <v>49008</v>
      </c>
      <c r="G797" s="259"/>
    </row>
    <row r="798" spans="1:7" ht="15" customHeight="1" x14ac:dyDescent="0.3">
      <c r="A798" s="246">
        <v>4</v>
      </c>
      <c r="B798" s="247" t="s">
        <v>1916</v>
      </c>
      <c r="C798" s="247" t="s">
        <v>1917</v>
      </c>
      <c r="D798" s="248">
        <v>77100</v>
      </c>
      <c r="E798" s="248">
        <v>92520</v>
      </c>
      <c r="G798" s="260"/>
    </row>
    <row r="799" spans="1:7" x14ac:dyDescent="0.3">
      <c r="A799" s="246">
        <v>5</v>
      </c>
      <c r="B799" s="247" t="s">
        <v>1918</v>
      </c>
      <c r="C799" s="247" t="s">
        <v>1919</v>
      </c>
      <c r="D799" s="248">
        <v>67450</v>
      </c>
      <c r="E799" s="248">
        <v>80940</v>
      </c>
      <c r="G799" s="260"/>
    </row>
    <row r="800" spans="1:7" x14ac:dyDescent="0.3">
      <c r="A800" s="246">
        <v>6</v>
      </c>
      <c r="B800" s="247" t="s">
        <v>1920</v>
      </c>
      <c r="C800" s="247" t="s">
        <v>1921</v>
      </c>
      <c r="D800" s="248">
        <v>57820</v>
      </c>
      <c r="E800" s="248">
        <v>69384</v>
      </c>
      <c r="G800" s="260"/>
    </row>
    <row r="801" spans="1:7" x14ac:dyDescent="0.3">
      <c r="A801" s="326"/>
      <c r="B801" s="326"/>
      <c r="C801" s="326"/>
      <c r="D801" s="326"/>
      <c r="E801" s="326"/>
      <c r="G801" s="259"/>
    </row>
    <row r="802" spans="1:7" ht="40.799999999999997" x14ac:dyDescent="0.3">
      <c r="A802" s="246">
        <v>7</v>
      </c>
      <c r="B802" s="249" t="s">
        <v>1922</v>
      </c>
      <c r="C802" s="250" t="s">
        <v>1923</v>
      </c>
      <c r="D802" s="248">
        <v>36060</v>
      </c>
      <c r="E802" s="248">
        <v>43272</v>
      </c>
      <c r="G802" s="259"/>
    </row>
    <row r="803" spans="1:7" x14ac:dyDescent="0.3">
      <c r="A803" s="326"/>
      <c r="B803" s="326"/>
      <c r="C803" s="326"/>
      <c r="D803" s="326"/>
      <c r="E803" s="326"/>
      <c r="G803" s="259"/>
    </row>
    <row r="804" spans="1:7" ht="51" x14ac:dyDescent="0.3">
      <c r="A804" s="246">
        <v>8</v>
      </c>
      <c r="B804" s="249" t="s">
        <v>1924</v>
      </c>
      <c r="C804" s="250" t="s">
        <v>1925</v>
      </c>
      <c r="D804" s="248">
        <v>53090</v>
      </c>
      <c r="E804" s="248">
        <v>63708</v>
      </c>
      <c r="G804" s="259"/>
    </row>
    <row r="805" spans="1:7" ht="15" customHeight="1" x14ac:dyDescent="0.3">
      <c r="A805" s="326"/>
      <c r="B805" s="326"/>
      <c r="C805" s="326"/>
      <c r="D805" s="326"/>
      <c r="E805" s="326"/>
      <c r="G805" s="259"/>
    </row>
    <row r="806" spans="1:7" ht="51" x14ac:dyDescent="0.3">
      <c r="A806" s="246">
        <v>9</v>
      </c>
      <c r="B806" s="249" t="s">
        <v>1926</v>
      </c>
      <c r="C806" s="250" t="s">
        <v>1927</v>
      </c>
      <c r="D806" s="248">
        <v>53090</v>
      </c>
      <c r="E806" s="248">
        <v>63708</v>
      </c>
      <c r="G806" s="259"/>
    </row>
    <row r="807" spans="1:7" x14ac:dyDescent="0.3">
      <c r="A807" s="246">
        <v>10</v>
      </c>
      <c r="B807" s="247" t="s">
        <v>1916</v>
      </c>
      <c r="C807" s="247" t="s">
        <v>1917</v>
      </c>
      <c r="D807" s="248">
        <v>77100</v>
      </c>
      <c r="E807" s="248">
        <v>92520</v>
      </c>
      <c r="G807" s="260"/>
    </row>
    <row r="808" spans="1:7" x14ac:dyDescent="0.3">
      <c r="A808" s="246">
        <v>11</v>
      </c>
      <c r="B808" s="247" t="s">
        <v>1918</v>
      </c>
      <c r="C808" s="247" t="s">
        <v>1919</v>
      </c>
      <c r="D808" s="248">
        <v>67450</v>
      </c>
      <c r="E808" s="248">
        <v>80940</v>
      </c>
      <c r="G808" s="260"/>
    </row>
    <row r="809" spans="1:7" x14ac:dyDescent="0.3">
      <c r="A809" s="246">
        <v>12</v>
      </c>
      <c r="B809" s="247" t="s">
        <v>1920</v>
      </c>
      <c r="C809" s="247" t="s">
        <v>1921</v>
      </c>
      <c r="D809" s="248">
        <v>57820</v>
      </c>
      <c r="E809" s="248">
        <v>69384</v>
      </c>
      <c r="G809" s="260"/>
    </row>
    <row r="810" spans="1:7" x14ac:dyDescent="0.3">
      <c r="A810" s="244"/>
      <c r="B810" s="322" t="s">
        <v>1706</v>
      </c>
      <c r="C810" s="323"/>
      <c r="D810" s="245" t="s">
        <v>34</v>
      </c>
      <c r="E810" s="245" t="s">
        <v>55</v>
      </c>
      <c r="G810" s="259"/>
    </row>
    <row r="811" spans="1:7" ht="51" x14ac:dyDescent="0.3">
      <c r="A811" s="246">
        <v>13</v>
      </c>
      <c r="B811" s="247" t="s">
        <v>1708</v>
      </c>
      <c r="C811" s="251" t="s">
        <v>1709</v>
      </c>
      <c r="D811" s="242">
        <v>44520</v>
      </c>
      <c r="E811" s="248">
        <v>53424</v>
      </c>
      <c r="G811" s="259"/>
    </row>
    <row r="812" spans="1:7" ht="51" x14ac:dyDescent="0.3">
      <c r="A812" s="246">
        <v>14</v>
      </c>
      <c r="B812" s="247" t="s">
        <v>1822</v>
      </c>
      <c r="C812" s="251" t="s">
        <v>1794</v>
      </c>
      <c r="D812" s="242">
        <v>44520</v>
      </c>
      <c r="E812" s="248">
        <v>53424</v>
      </c>
      <c r="G812" s="259"/>
    </row>
    <row r="813" spans="1:7" ht="51" x14ac:dyDescent="0.3">
      <c r="A813" s="246">
        <v>15</v>
      </c>
      <c r="B813" s="247" t="s">
        <v>1714</v>
      </c>
      <c r="C813" s="251" t="s">
        <v>1715</v>
      </c>
      <c r="D813" s="242">
        <v>44520</v>
      </c>
      <c r="E813" s="248">
        <v>53424</v>
      </c>
      <c r="G813" s="259"/>
    </row>
    <row r="814" spans="1:7" ht="40.799999999999997" x14ac:dyDescent="0.3">
      <c r="A814" s="246">
        <v>16</v>
      </c>
      <c r="B814" s="247" t="s">
        <v>1823</v>
      </c>
      <c r="C814" s="251" t="s">
        <v>1795</v>
      </c>
      <c r="D814" s="242">
        <v>44180</v>
      </c>
      <c r="E814" s="248">
        <v>53016</v>
      </c>
      <c r="G814" s="259"/>
    </row>
    <row r="815" spans="1:7" ht="30" customHeight="1" x14ac:dyDescent="0.3">
      <c r="A815" s="246">
        <v>17</v>
      </c>
      <c r="B815" s="247" t="s">
        <v>1720</v>
      </c>
      <c r="C815" s="251" t="s">
        <v>1721</v>
      </c>
      <c r="D815" s="242">
        <v>44180</v>
      </c>
      <c r="E815" s="248">
        <v>53016</v>
      </c>
      <c r="G815" s="259"/>
    </row>
    <row r="816" spans="1:7" ht="30" customHeight="1" x14ac:dyDescent="0.3">
      <c r="A816" s="246">
        <v>18</v>
      </c>
      <c r="B816" s="247" t="s">
        <v>1723</v>
      </c>
      <c r="C816" s="251" t="s">
        <v>1724</v>
      </c>
      <c r="D816" s="242">
        <v>44180</v>
      </c>
      <c r="E816" s="248">
        <v>53016</v>
      </c>
      <c r="G816" s="259"/>
    </row>
    <row r="817" spans="1:7" ht="20.399999999999999" x14ac:dyDescent="0.35">
      <c r="A817" s="244"/>
      <c r="B817" s="322" t="s">
        <v>1726</v>
      </c>
      <c r="C817" s="323"/>
      <c r="D817" s="245" t="s">
        <v>34</v>
      </c>
      <c r="E817" s="245" t="s">
        <v>55</v>
      </c>
      <c r="F817" s="270" t="s">
        <v>37</v>
      </c>
      <c r="G817" s="259"/>
    </row>
    <row r="818" spans="1:7" ht="15" customHeight="1" x14ac:dyDescent="0.3">
      <c r="A818" s="246">
        <v>19</v>
      </c>
      <c r="B818" s="247" t="s">
        <v>1728</v>
      </c>
      <c r="C818" s="247" t="s">
        <v>1729</v>
      </c>
      <c r="D818" s="242">
        <v>15540</v>
      </c>
      <c r="E818" s="248">
        <v>18648</v>
      </c>
      <c r="G818" s="261"/>
    </row>
    <row r="819" spans="1:7" x14ac:dyDescent="0.3">
      <c r="A819" s="246">
        <v>20</v>
      </c>
      <c r="B819" s="247" t="s">
        <v>1730</v>
      </c>
      <c r="C819" s="247" t="s">
        <v>1731</v>
      </c>
      <c r="D819" s="242">
        <v>19620</v>
      </c>
      <c r="E819" s="248">
        <v>23544</v>
      </c>
      <c r="G819" s="261"/>
    </row>
    <row r="820" spans="1:7" x14ac:dyDescent="0.3">
      <c r="A820" s="246">
        <v>21</v>
      </c>
      <c r="B820" s="247" t="s">
        <v>1732</v>
      </c>
      <c r="C820" s="247" t="s">
        <v>1733</v>
      </c>
      <c r="D820" s="242">
        <v>23620</v>
      </c>
      <c r="E820" s="248">
        <v>28344</v>
      </c>
      <c r="G820" s="261"/>
    </row>
    <row r="821" spans="1:7" s="238" customFormat="1" x14ac:dyDescent="0.3">
      <c r="A821" s="246">
        <v>22</v>
      </c>
      <c r="B821" s="247" t="s">
        <v>1734</v>
      </c>
      <c r="C821" s="247" t="s">
        <v>1735</v>
      </c>
      <c r="D821" s="242">
        <v>27620</v>
      </c>
      <c r="E821" s="248">
        <v>33144</v>
      </c>
      <c r="F821" s="234"/>
      <c r="G821" s="261"/>
    </row>
    <row r="822" spans="1:7" s="238" customFormat="1" x14ac:dyDescent="0.3">
      <c r="A822" s="246">
        <v>23</v>
      </c>
      <c r="B822" s="247" t="s">
        <v>1736</v>
      </c>
      <c r="C822" s="247" t="s">
        <v>1737</v>
      </c>
      <c r="D822" s="242">
        <v>31620</v>
      </c>
      <c r="E822" s="248">
        <v>37944</v>
      </c>
      <c r="F822" s="234"/>
      <c r="G822" s="261"/>
    </row>
    <row r="823" spans="1:7" x14ac:dyDescent="0.3">
      <c r="A823" s="246">
        <v>24</v>
      </c>
      <c r="B823" s="247" t="s">
        <v>1738</v>
      </c>
      <c r="C823" s="247" t="s">
        <v>1739</v>
      </c>
      <c r="D823" s="242">
        <v>35620</v>
      </c>
      <c r="E823" s="248">
        <v>42744</v>
      </c>
      <c r="G823" s="261"/>
    </row>
    <row r="824" spans="1:7" x14ac:dyDescent="0.3">
      <c r="A824" s="244"/>
      <c r="B824" s="322" t="s">
        <v>1740</v>
      </c>
      <c r="C824" s="323"/>
      <c r="D824" s="245" t="s">
        <v>34</v>
      </c>
      <c r="E824" s="245" t="s">
        <v>55</v>
      </c>
      <c r="G824" s="259"/>
    </row>
    <row r="825" spans="1:7" ht="51" x14ac:dyDescent="0.3">
      <c r="A825" s="246">
        <v>25</v>
      </c>
      <c r="B825" s="247" t="s">
        <v>1928</v>
      </c>
      <c r="C825" s="251" t="s">
        <v>1929</v>
      </c>
      <c r="D825" s="248">
        <v>92190</v>
      </c>
      <c r="E825" s="248">
        <v>110628</v>
      </c>
      <c r="G825" s="259"/>
    </row>
    <row r="826" spans="1:7" ht="61.2" x14ac:dyDescent="0.3">
      <c r="A826" s="246">
        <v>26</v>
      </c>
      <c r="B826" s="247" t="s">
        <v>1930</v>
      </c>
      <c r="C826" s="251" t="s">
        <v>1931</v>
      </c>
      <c r="D826" s="248">
        <v>69520</v>
      </c>
      <c r="E826" s="248">
        <v>83424</v>
      </c>
      <c r="G826" s="259"/>
    </row>
    <row r="827" spans="1:7" ht="21" x14ac:dyDescent="0.3">
      <c r="A827" s="246">
        <v>27</v>
      </c>
      <c r="B827" s="247" t="s">
        <v>1932</v>
      </c>
      <c r="C827" s="251" t="s">
        <v>1933</v>
      </c>
      <c r="D827" s="248">
        <v>7070</v>
      </c>
      <c r="E827" s="248">
        <v>8484</v>
      </c>
      <c r="G827" s="259"/>
    </row>
    <row r="828" spans="1:7" ht="20.399999999999999" x14ac:dyDescent="0.3">
      <c r="A828" s="246">
        <v>28</v>
      </c>
      <c r="B828" s="247" t="s">
        <v>1747</v>
      </c>
      <c r="C828" s="251" t="s">
        <v>1748</v>
      </c>
      <c r="D828" s="324" t="s">
        <v>1749</v>
      </c>
      <c r="E828" s="325"/>
      <c r="G828" s="259"/>
    </row>
    <row r="829" spans="1:7" ht="40.799999999999997" x14ac:dyDescent="0.3">
      <c r="A829" s="246">
        <v>29</v>
      </c>
      <c r="B829" s="247" t="s">
        <v>1934</v>
      </c>
      <c r="C829" s="251" t="s">
        <v>1935</v>
      </c>
      <c r="D829" s="248">
        <v>29700</v>
      </c>
      <c r="E829" s="248">
        <v>35640</v>
      </c>
      <c r="G829" s="259"/>
    </row>
    <row r="830" spans="1:7" x14ac:dyDescent="0.3">
      <c r="A830" s="246">
        <v>30</v>
      </c>
      <c r="B830" s="247" t="s">
        <v>1752</v>
      </c>
      <c r="C830" s="247" t="s">
        <v>1936</v>
      </c>
      <c r="D830" s="248">
        <v>3800</v>
      </c>
      <c r="E830" s="248">
        <v>4560</v>
      </c>
      <c r="G830" s="259"/>
    </row>
    <row r="831" spans="1:7" x14ac:dyDescent="0.3">
      <c r="A831" s="326"/>
      <c r="B831" s="326"/>
      <c r="C831" s="326"/>
      <c r="D831" s="326"/>
      <c r="E831" s="326"/>
      <c r="G831" s="259"/>
    </row>
    <row r="832" spans="1:7" x14ac:dyDescent="0.3">
      <c r="A832" s="333"/>
      <c r="B832" s="333"/>
      <c r="C832" s="333"/>
      <c r="D832" s="333"/>
      <c r="E832" s="333"/>
      <c r="G832" s="259"/>
    </row>
    <row r="833" spans="1:7" ht="15" customHeight="1" x14ac:dyDescent="0.35">
      <c r="A833" s="317" t="s">
        <v>1937</v>
      </c>
      <c r="B833" s="295" t="s">
        <v>1648</v>
      </c>
      <c r="C833" s="296"/>
      <c r="D833" s="237"/>
      <c r="E833" s="237"/>
      <c r="F833" s="270" t="s">
        <v>37</v>
      </c>
      <c r="G833" s="259"/>
    </row>
    <row r="834" spans="1:7" ht="15" customHeight="1" x14ac:dyDescent="0.3">
      <c r="A834" s="317"/>
      <c r="B834" s="318" t="s">
        <v>1797</v>
      </c>
      <c r="C834" s="319"/>
      <c r="D834" s="239"/>
      <c r="E834" s="239"/>
      <c r="G834" s="259"/>
    </row>
    <row r="835" spans="1:7" x14ac:dyDescent="0.3">
      <c r="A835" s="317"/>
      <c r="B835" s="320" t="s">
        <v>1652</v>
      </c>
      <c r="C835" s="321"/>
      <c r="D835" s="240"/>
      <c r="E835" s="240"/>
      <c r="G835" s="259"/>
    </row>
    <row r="836" spans="1:7" ht="33.6" customHeight="1" x14ac:dyDescent="0.3">
      <c r="A836" s="317"/>
      <c r="B836" s="315" t="s">
        <v>1909</v>
      </c>
      <c r="C836" s="316"/>
      <c r="D836" s="241"/>
      <c r="E836" s="241"/>
      <c r="G836" s="259"/>
    </row>
    <row r="837" spans="1:7" x14ac:dyDescent="0.3">
      <c r="A837" s="317"/>
      <c r="B837" s="320" t="s">
        <v>1656</v>
      </c>
      <c r="C837" s="321"/>
      <c r="D837" s="240"/>
      <c r="E837" s="240"/>
      <c r="G837" s="259"/>
    </row>
    <row r="838" spans="1:7" x14ac:dyDescent="0.3">
      <c r="A838" s="317"/>
      <c r="B838" s="330" t="s">
        <v>1838</v>
      </c>
      <c r="C838" s="331"/>
      <c r="D838" s="242"/>
      <c r="E838" s="242"/>
      <c r="G838" s="259"/>
    </row>
    <row r="839" spans="1:7" x14ac:dyDescent="0.3">
      <c r="A839" s="317"/>
      <c r="B839" s="320" t="s">
        <v>1660</v>
      </c>
      <c r="C839" s="321"/>
      <c r="D839" s="240"/>
      <c r="E839" s="240"/>
      <c r="G839" s="259"/>
    </row>
    <row r="840" spans="1:7" ht="87" customHeight="1" x14ac:dyDescent="0.3">
      <c r="A840" s="317"/>
      <c r="B840" s="332" t="s">
        <v>1810</v>
      </c>
      <c r="C840" s="316"/>
      <c r="D840" s="241"/>
      <c r="E840" s="241"/>
      <c r="G840" s="259"/>
    </row>
    <row r="841" spans="1:7" x14ac:dyDescent="0.3">
      <c r="A841" s="317"/>
      <c r="B841" s="336" t="s">
        <v>1839</v>
      </c>
      <c r="C841" s="336"/>
      <c r="D841" s="240"/>
      <c r="E841" s="240"/>
      <c r="G841" s="259"/>
    </row>
    <row r="842" spans="1:7" x14ac:dyDescent="0.3">
      <c r="A842" s="317"/>
      <c r="B842" s="334" t="s">
        <v>1938</v>
      </c>
      <c r="C842" s="335"/>
      <c r="D842" s="243"/>
      <c r="E842" s="243"/>
      <c r="G842" s="259"/>
    </row>
    <row r="843" spans="1:7" ht="15" customHeight="1" x14ac:dyDescent="0.3">
      <c r="A843" s="327"/>
      <c r="B843" s="328"/>
      <c r="C843" s="328"/>
      <c r="D843" s="328"/>
      <c r="E843" s="329"/>
      <c r="G843" s="259"/>
    </row>
    <row r="844" spans="1:7" x14ac:dyDescent="0.3">
      <c r="A844" s="244"/>
      <c r="B844" s="322" t="s">
        <v>1841</v>
      </c>
      <c r="C844" s="323"/>
      <c r="D844" s="245" t="s">
        <v>34</v>
      </c>
      <c r="E844" s="245" t="s">
        <v>55</v>
      </c>
      <c r="G844" s="259"/>
    </row>
    <row r="845" spans="1:7" x14ac:dyDescent="0.3">
      <c r="A845" s="246">
        <v>1</v>
      </c>
      <c r="B845" s="247" t="s">
        <v>1938</v>
      </c>
      <c r="C845" s="247" t="s">
        <v>1939</v>
      </c>
      <c r="D845" s="248">
        <v>70200</v>
      </c>
      <c r="E845" s="248">
        <v>84240</v>
      </c>
      <c r="G845" s="259"/>
    </row>
    <row r="846" spans="1:7" x14ac:dyDescent="0.3">
      <c r="A846" s="244"/>
      <c r="B846" s="322" t="s">
        <v>1673</v>
      </c>
      <c r="C846" s="323"/>
      <c r="D846" s="245" t="s">
        <v>34</v>
      </c>
      <c r="E846" s="245" t="s">
        <v>55</v>
      </c>
      <c r="G846" s="259"/>
    </row>
    <row r="847" spans="1:7" ht="40.799999999999997" x14ac:dyDescent="0.3">
      <c r="A847" s="246">
        <v>2</v>
      </c>
      <c r="B847" s="249" t="s">
        <v>1940</v>
      </c>
      <c r="C847" s="250" t="s">
        <v>1941</v>
      </c>
      <c r="D847" s="248">
        <v>40840</v>
      </c>
      <c r="E847" s="248">
        <v>49008</v>
      </c>
      <c r="G847" s="259"/>
    </row>
    <row r="848" spans="1:7" x14ac:dyDescent="0.3">
      <c r="A848" s="326"/>
      <c r="B848" s="326"/>
      <c r="C848" s="326"/>
      <c r="D848" s="326"/>
      <c r="E848" s="326"/>
      <c r="G848" s="259"/>
    </row>
    <row r="849" spans="1:7" ht="40.799999999999997" x14ac:dyDescent="0.3">
      <c r="A849" s="246">
        <v>3</v>
      </c>
      <c r="B849" s="249" t="s">
        <v>1942</v>
      </c>
      <c r="C849" s="250" t="s">
        <v>1943</v>
      </c>
      <c r="D849" s="248">
        <v>40840</v>
      </c>
      <c r="E849" s="248">
        <v>49008</v>
      </c>
      <c r="G849" s="259"/>
    </row>
    <row r="850" spans="1:7" ht="15" customHeight="1" x14ac:dyDescent="0.3">
      <c r="A850" s="246">
        <v>4</v>
      </c>
      <c r="B850" s="247" t="s">
        <v>1916</v>
      </c>
      <c r="C850" s="247" t="s">
        <v>1917</v>
      </c>
      <c r="D850" s="248">
        <v>77100</v>
      </c>
      <c r="E850" s="248">
        <v>92520</v>
      </c>
      <c r="G850" s="260"/>
    </row>
    <row r="851" spans="1:7" ht="15" customHeight="1" x14ac:dyDescent="0.3">
      <c r="A851" s="246">
        <v>5</v>
      </c>
      <c r="B851" s="247" t="s">
        <v>1918</v>
      </c>
      <c r="C851" s="247" t="s">
        <v>1919</v>
      </c>
      <c r="D851" s="248">
        <v>67450</v>
      </c>
      <c r="E851" s="248">
        <v>80940</v>
      </c>
      <c r="G851" s="260"/>
    </row>
    <row r="852" spans="1:7" x14ac:dyDescent="0.3">
      <c r="A852" s="246">
        <v>6</v>
      </c>
      <c r="B852" s="247" t="s">
        <v>1920</v>
      </c>
      <c r="C852" s="247" t="s">
        <v>1921</v>
      </c>
      <c r="D852" s="248">
        <v>57820</v>
      </c>
      <c r="E852" s="248">
        <v>69384</v>
      </c>
      <c r="G852" s="260"/>
    </row>
    <row r="853" spans="1:7" x14ac:dyDescent="0.3">
      <c r="A853" s="326"/>
      <c r="B853" s="326"/>
      <c r="C853" s="326"/>
      <c r="D853" s="326"/>
      <c r="E853" s="326"/>
      <c r="G853" s="259"/>
    </row>
    <row r="854" spans="1:7" ht="40.799999999999997" x14ac:dyDescent="0.3">
      <c r="A854" s="246">
        <v>7</v>
      </c>
      <c r="B854" s="249" t="s">
        <v>1944</v>
      </c>
      <c r="C854" s="250" t="s">
        <v>1945</v>
      </c>
      <c r="D854" s="248">
        <v>36060</v>
      </c>
      <c r="E854" s="248">
        <v>43272</v>
      </c>
      <c r="G854" s="259"/>
    </row>
    <row r="855" spans="1:7" x14ac:dyDescent="0.3">
      <c r="A855" s="326"/>
      <c r="B855" s="326"/>
      <c r="C855" s="326"/>
      <c r="D855" s="326"/>
      <c r="E855" s="326"/>
      <c r="G855" s="259"/>
    </row>
    <row r="856" spans="1:7" ht="51" x14ac:dyDescent="0.3">
      <c r="A856" s="246">
        <v>8</v>
      </c>
      <c r="B856" s="249" t="s">
        <v>1946</v>
      </c>
      <c r="C856" s="250" t="s">
        <v>1947</v>
      </c>
      <c r="D856" s="248">
        <v>53090</v>
      </c>
      <c r="E856" s="248">
        <v>63708</v>
      </c>
      <c r="G856" s="259"/>
    </row>
    <row r="857" spans="1:7" ht="15" customHeight="1" x14ac:dyDescent="0.3">
      <c r="A857" s="326"/>
      <c r="B857" s="326"/>
      <c r="C857" s="326"/>
      <c r="D857" s="326"/>
      <c r="E857" s="326"/>
      <c r="G857" s="259"/>
    </row>
    <row r="858" spans="1:7" ht="51" x14ac:dyDescent="0.3">
      <c r="A858" s="246">
        <v>9</v>
      </c>
      <c r="B858" s="249" t="s">
        <v>1948</v>
      </c>
      <c r="C858" s="250" t="s">
        <v>1949</v>
      </c>
      <c r="D858" s="248">
        <v>53090</v>
      </c>
      <c r="E858" s="248">
        <v>63708</v>
      </c>
      <c r="G858" s="259"/>
    </row>
    <row r="859" spans="1:7" x14ac:dyDescent="0.3">
      <c r="A859" s="246">
        <v>10</v>
      </c>
      <c r="B859" s="247" t="s">
        <v>1916</v>
      </c>
      <c r="C859" s="247" t="s">
        <v>1917</v>
      </c>
      <c r="D859" s="248">
        <v>77100</v>
      </c>
      <c r="E859" s="248">
        <v>92520</v>
      </c>
      <c r="G859" s="260"/>
    </row>
    <row r="860" spans="1:7" x14ac:dyDescent="0.3">
      <c r="A860" s="246">
        <v>11</v>
      </c>
      <c r="B860" s="247" t="s">
        <v>1918</v>
      </c>
      <c r="C860" s="247" t="s">
        <v>1919</v>
      </c>
      <c r="D860" s="248">
        <v>67450</v>
      </c>
      <c r="E860" s="248">
        <v>80940</v>
      </c>
      <c r="G860" s="260"/>
    </row>
    <row r="861" spans="1:7" x14ac:dyDescent="0.3">
      <c r="A861" s="246">
        <v>12</v>
      </c>
      <c r="B861" s="247" t="s">
        <v>1920</v>
      </c>
      <c r="C861" s="247" t="s">
        <v>1921</v>
      </c>
      <c r="D861" s="248">
        <v>57820</v>
      </c>
      <c r="E861" s="248">
        <v>69384</v>
      </c>
      <c r="G861" s="260"/>
    </row>
    <row r="862" spans="1:7" ht="20.399999999999999" x14ac:dyDescent="0.35">
      <c r="A862" s="244"/>
      <c r="B862" s="322" t="s">
        <v>1706</v>
      </c>
      <c r="C862" s="323"/>
      <c r="D862" s="245" t="s">
        <v>34</v>
      </c>
      <c r="E862" s="245" t="s">
        <v>55</v>
      </c>
      <c r="F862" s="270" t="s">
        <v>37</v>
      </c>
      <c r="G862" s="259"/>
    </row>
    <row r="863" spans="1:7" ht="51" x14ac:dyDescent="0.3">
      <c r="A863" s="246">
        <v>13</v>
      </c>
      <c r="B863" s="247" t="s">
        <v>1708</v>
      </c>
      <c r="C863" s="251" t="s">
        <v>1709</v>
      </c>
      <c r="D863" s="242">
        <v>44520</v>
      </c>
      <c r="E863" s="248">
        <v>53424</v>
      </c>
      <c r="G863" s="259"/>
    </row>
    <row r="864" spans="1:7" ht="51" x14ac:dyDescent="0.3">
      <c r="A864" s="246">
        <v>14</v>
      </c>
      <c r="B864" s="247" t="s">
        <v>1822</v>
      </c>
      <c r="C864" s="251" t="s">
        <v>1794</v>
      </c>
      <c r="D864" s="242">
        <v>44520</v>
      </c>
      <c r="E864" s="248">
        <v>53424</v>
      </c>
      <c r="G864" s="259"/>
    </row>
    <row r="865" spans="1:7" ht="51" x14ac:dyDescent="0.3">
      <c r="A865" s="246">
        <v>15</v>
      </c>
      <c r="B865" s="247" t="s">
        <v>1714</v>
      </c>
      <c r="C865" s="251" t="s">
        <v>1715</v>
      </c>
      <c r="D865" s="242">
        <v>44520</v>
      </c>
      <c r="E865" s="248">
        <v>53424</v>
      </c>
      <c r="G865" s="259"/>
    </row>
    <row r="866" spans="1:7" s="238" customFormat="1" ht="40.799999999999997" x14ac:dyDescent="0.3">
      <c r="A866" s="246">
        <v>16</v>
      </c>
      <c r="B866" s="247" t="s">
        <v>1823</v>
      </c>
      <c r="C866" s="251" t="s">
        <v>1795</v>
      </c>
      <c r="D866" s="242">
        <v>44180</v>
      </c>
      <c r="E866" s="248">
        <v>53016</v>
      </c>
      <c r="F866" s="234"/>
      <c r="G866" s="259"/>
    </row>
    <row r="867" spans="1:7" s="238" customFormat="1" ht="40.799999999999997" x14ac:dyDescent="0.3">
      <c r="A867" s="246">
        <v>17</v>
      </c>
      <c r="B867" s="247" t="s">
        <v>1720</v>
      </c>
      <c r="C867" s="251" t="s">
        <v>1721</v>
      </c>
      <c r="D867" s="242">
        <v>44180</v>
      </c>
      <c r="E867" s="248">
        <v>53016</v>
      </c>
      <c r="F867" s="234"/>
      <c r="G867" s="259"/>
    </row>
    <row r="868" spans="1:7" ht="40.799999999999997" x14ac:dyDescent="0.3">
      <c r="A868" s="246">
        <v>18</v>
      </c>
      <c r="B868" s="247" t="s">
        <v>1723</v>
      </c>
      <c r="C868" s="251" t="s">
        <v>1724</v>
      </c>
      <c r="D868" s="242">
        <v>44180</v>
      </c>
      <c r="E868" s="248">
        <v>53016</v>
      </c>
      <c r="G868" s="259"/>
    </row>
    <row r="869" spans="1:7" x14ac:dyDescent="0.3">
      <c r="A869" s="244"/>
      <c r="B869" s="322" t="s">
        <v>1726</v>
      </c>
      <c r="C869" s="323"/>
      <c r="D869" s="245" t="s">
        <v>34</v>
      </c>
      <c r="E869" s="245" t="s">
        <v>55</v>
      </c>
      <c r="G869" s="259"/>
    </row>
    <row r="870" spans="1:7" x14ac:dyDescent="0.3">
      <c r="A870" s="246">
        <v>19</v>
      </c>
      <c r="B870" s="247" t="s">
        <v>1728</v>
      </c>
      <c r="C870" s="247" t="s">
        <v>1729</v>
      </c>
      <c r="D870" s="242">
        <v>15540</v>
      </c>
      <c r="E870" s="248">
        <v>18648</v>
      </c>
      <c r="G870" s="261"/>
    </row>
    <row r="871" spans="1:7" x14ac:dyDescent="0.3">
      <c r="A871" s="246">
        <v>20</v>
      </c>
      <c r="B871" s="247" t="s">
        <v>1730</v>
      </c>
      <c r="C871" s="247" t="s">
        <v>1731</v>
      </c>
      <c r="D871" s="242">
        <v>19620</v>
      </c>
      <c r="E871" s="248">
        <v>23544</v>
      </c>
      <c r="G871" s="261"/>
    </row>
    <row r="872" spans="1:7" x14ac:dyDescent="0.3">
      <c r="A872" s="246">
        <v>21</v>
      </c>
      <c r="B872" s="247" t="s">
        <v>1732</v>
      </c>
      <c r="C872" s="247" t="s">
        <v>1733</v>
      </c>
      <c r="D872" s="242">
        <v>23620</v>
      </c>
      <c r="E872" s="248">
        <v>28344</v>
      </c>
      <c r="G872" s="261"/>
    </row>
    <row r="873" spans="1:7" x14ac:dyDescent="0.3">
      <c r="A873" s="246">
        <v>22</v>
      </c>
      <c r="B873" s="247" t="s">
        <v>1734</v>
      </c>
      <c r="C873" s="247" t="s">
        <v>1735</v>
      </c>
      <c r="D873" s="242">
        <v>27620</v>
      </c>
      <c r="E873" s="248">
        <v>33144</v>
      </c>
      <c r="G873" s="261"/>
    </row>
    <row r="874" spans="1:7" x14ac:dyDescent="0.3">
      <c r="A874" s="246">
        <v>23</v>
      </c>
      <c r="B874" s="247" t="s">
        <v>1736</v>
      </c>
      <c r="C874" s="247" t="s">
        <v>1737</v>
      </c>
      <c r="D874" s="242">
        <v>31620</v>
      </c>
      <c r="E874" s="248">
        <v>37944</v>
      </c>
      <c r="G874" s="261"/>
    </row>
    <row r="875" spans="1:7" x14ac:dyDescent="0.3">
      <c r="A875" s="246">
        <v>24</v>
      </c>
      <c r="B875" s="247" t="s">
        <v>1738</v>
      </c>
      <c r="C875" s="247" t="s">
        <v>1739</v>
      </c>
      <c r="D875" s="242">
        <v>35620</v>
      </c>
      <c r="E875" s="248">
        <v>42744</v>
      </c>
      <c r="G875" s="261"/>
    </row>
    <row r="876" spans="1:7" x14ac:dyDescent="0.3">
      <c r="A876" s="244"/>
      <c r="B876" s="322" t="s">
        <v>1740</v>
      </c>
      <c r="C876" s="323"/>
      <c r="D876" s="245" t="s">
        <v>34</v>
      </c>
      <c r="E876" s="245" t="s">
        <v>55</v>
      </c>
      <c r="G876" s="259"/>
    </row>
    <row r="877" spans="1:7" ht="51" x14ac:dyDescent="0.3">
      <c r="A877" s="246">
        <v>25</v>
      </c>
      <c r="B877" s="247" t="s">
        <v>1928</v>
      </c>
      <c r="C877" s="251" t="s">
        <v>1929</v>
      </c>
      <c r="D877" s="248">
        <v>92190</v>
      </c>
      <c r="E877" s="248">
        <v>110628</v>
      </c>
      <c r="G877" s="259"/>
    </row>
    <row r="878" spans="1:7" ht="61.2" x14ac:dyDescent="0.3">
      <c r="A878" s="246">
        <v>26</v>
      </c>
      <c r="B878" s="247" t="s">
        <v>1930</v>
      </c>
      <c r="C878" s="251" t="s">
        <v>1931</v>
      </c>
      <c r="D878" s="248">
        <v>69520</v>
      </c>
      <c r="E878" s="248">
        <v>83424</v>
      </c>
      <c r="G878" s="259"/>
    </row>
    <row r="879" spans="1:7" ht="21" x14ac:dyDescent="0.3">
      <c r="A879" s="246">
        <v>27</v>
      </c>
      <c r="B879" s="247" t="s">
        <v>1932</v>
      </c>
      <c r="C879" s="251" t="s">
        <v>1933</v>
      </c>
      <c r="D879" s="248">
        <v>7070</v>
      </c>
      <c r="E879" s="248">
        <v>8484</v>
      </c>
      <c r="G879" s="259"/>
    </row>
    <row r="880" spans="1:7" ht="20.399999999999999" x14ac:dyDescent="0.3">
      <c r="A880" s="246">
        <v>28</v>
      </c>
      <c r="B880" s="247" t="s">
        <v>1747</v>
      </c>
      <c r="C880" s="251" t="s">
        <v>1748</v>
      </c>
      <c r="D880" s="324" t="s">
        <v>1749</v>
      </c>
      <c r="E880" s="325"/>
      <c r="G880" s="259"/>
    </row>
    <row r="881" spans="1:7" ht="40.799999999999997" x14ac:dyDescent="0.3">
      <c r="A881" s="246">
        <v>29</v>
      </c>
      <c r="B881" s="247" t="s">
        <v>1934</v>
      </c>
      <c r="C881" s="251" t="s">
        <v>1935</v>
      </c>
      <c r="D881" s="248">
        <v>29700</v>
      </c>
      <c r="E881" s="248">
        <v>35640</v>
      </c>
      <c r="G881" s="259"/>
    </row>
    <row r="882" spans="1:7" x14ac:dyDescent="0.3">
      <c r="A882" s="246">
        <v>30</v>
      </c>
      <c r="B882" s="247" t="s">
        <v>1752</v>
      </c>
      <c r="C882" s="247" t="s">
        <v>1936</v>
      </c>
      <c r="D882" s="248">
        <v>3800</v>
      </c>
      <c r="E882" s="248">
        <v>4560</v>
      </c>
      <c r="G882" s="259"/>
    </row>
    <row r="883" spans="1:7" x14ac:dyDescent="0.3">
      <c r="A883" s="326"/>
      <c r="B883" s="326"/>
      <c r="C883" s="326"/>
      <c r="D883" s="326"/>
      <c r="E883" s="326"/>
      <c r="G883" s="259"/>
    </row>
    <row r="884" spans="1:7" x14ac:dyDescent="0.3">
      <c r="A884" s="333"/>
      <c r="B884" s="333"/>
      <c r="C884" s="333"/>
      <c r="D884" s="333"/>
      <c r="E884" s="333"/>
      <c r="G884" s="259"/>
    </row>
    <row r="885" spans="1:7" ht="20.399999999999999" x14ac:dyDescent="0.35">
      <c r="A885" s="317" t="s">
        <v>1950</v>
      </c>
      <c r="B885" s="295" t="s">
        <v>1648</v>
      </c>
      <c r="C885" s="296"/>
      <c r="D885" s="237"/>
      <c r="E885" s="237"/>
      <c r="F885" s="270" t="s">
        <v>37</v>
      </c>
      <c r="G885" s="259"/>
    </row>
    <row r="886" spans="1:7" x14ac:dyDescent="0.3">
      <c r="A886" s="317"/>
      <c r="B886" s="318" t="s">
        <v>1797</v>
      </c>
      <c r="C886" s="319"/>
      <c r="D886" s="239"/>
      <c r="E886" s="239"/>
      <c r="G886" s="259"/>
    </row>
    <row r="887" spans="1:7" x14ac:dyDescent="0.3">
      <c r="A887" s="317"/>
      <c r="B887" s="320" t="s">
        <v>1652</v>
      </c>
      <c r="C887" s="321"/>
      <c r="D887" s="240"/>
      <c r="E887" s="240"/>
      <c r="G887" s="259"/>
    </row>
    <row r="888" spans="1:7" ht="37.950000000000003" customHeight="1" x14ac:dyDescent="0.3">
      <c r="A888" s="317"/>
      <c r="B888" s="315" t="s">
        <v>1909</v>
      </c>
      <c r="C888" s="316"/>
      <c r="D888" s="241"/>
      <c r="E888" s="241"/>
      <c r="G888" s="259"/>
    </row>
    <row r="889" spans="1:7" x14ac:dyDescent="0.3">
      <c r="A889" s="317"/>
      <c r="B889" s="320" t="s">
        <v>1656</v>
      </c>
      <c r="C889" s="321"/>
      <c r="D889" s="240"/>
      <c r="E889" s="240"/>
      <c r="G889" s="259"/>
    </row>
    <row r="890" spans="1:7" x14ac:dyDescent="0.3">
      <c r="A890" s="317"/>
      <c r="B890" s="330" t="s">
        <v>1854</v>
      </c>
      <c r="C890" s="331"/>
      <c r="D890" s="242"/>
      <c r="E890" s="242"/>
      <c r="G890" s="259"/>
    </row>
    <row r="891" spans="1:7" x14ac:dyDescent="0.3">
      <c r="A891" s="317"/>
      <c r="B891" s="320" t="s">
        <v>1660</v>
      </c>
      <c r="C891" s="321"/>
      <c r="D891" s="240"/>
      <c r="E891" s="240"/>
      <c r="G891" s="259"/>
    </row>
    <row r="892" spans="1:7" ht="90.6" customHeight="1" x14ac:dyDescent="0.3">
      <c r="A892" s="317"/>
      <c r="B892" s="332" t="s">
        <v>1810</v>
      </c>
      <c r="C892" s="316"/>
      <c r="D892" s="241"/>
      <c r="E892" s="241"/>
      <c r="G892" s="259"/>
    </row>
    <row r="893" spans="1:7" x14ac:dyDescent="0.3">
      <c r="A893" s="317"/>
      <c r="B893" s="336" t="s">
        <v>1839</v>
      </c>
      <c r="C893" s="336"/>
      <c r="D893" s="240"/>
      <c r="E893" s="240"/>
      <c r="G893" s="259"/>
    </row>
    <row r="894" spans="1:7" x14ac:dyDescent="0.3">
      <c r="A894" s="317"/>
      <c r="B894" s="334" t="s">
        <v>1938</v>
      </c>
      <c r="C894" s="335"/>
      <c r="D894" s="243"/>
      <c r="E894" s="243"/>
      <c r="G894" s="259"/>
    </row>
    <row r="895" spans="1:7" ht="15" customHeight="1" x14ac:dyDescent="0.3">
      <c r="A895" s="327"/>
      <c r="B895" s="328"/>
      <c r="C895" s="328"/>
      <c r="D895" s="328"/>
      <c r="E895" s="329"/>
      <c r="G895" s="259"/>
    </row>
    <row r="896" spans="1:7" x14ac:dyDescent="0.3">
      <c r="A896" s="244"/>
      <c r="B896" s="322" t="s">
        <v>1841</v>
      </c>
      <c r="C896" s="323"/>
      <c r="D896" s="245" t="s">
        <v>34</v>
      </c>
      <c r="E896" s="245" t="s">
        <v>55</v>
      </c>
      <c r="G896" s="259"/>
    </row>
    <row r="897" spans="1:7" x14ac:dyDescent="0.3">
      <c r="A897" s="246">
        <v>1</v>
      </c>
      <c r="B897" s="247" t="s">
        <v>1938</v>
      </c>
      <c r="C897" s="247" t="s">
        <v>1939</v>
      </c>
      <c r="D897" s="248">
        <v>70200</v>
      </c>
      <c r="E897" s="248">
        <v>84240</v>
      </c>
      <c r="G897" s="259"/>
    </row>
    <row r="898" spans="1:7" x14ac:dyDescent="0.3">
      <c r="A898" s="244"/>
      <c r="B898" s="322" t="s">
        <v>1673</v>
      </c>
      <c r="C898" s="323"/>
      <c r="D898" s="245" t="s">
        <v>34</v>
      </c>
      <c r="E898" s="245" t="s">
        <v>55</v>
      </c>
      <c r="G898" s="259"/>
    </row>
    <row r="899" spans="1:7" ht="45" customHeight="1" x14ac:dyDescent="0.3">
      <c r="A899" s="246">
        <v>2</v>
      </c>
      <c r="B899" s="249" t="s">
        <v>1951</v>
      </c>
      <c r="C899" s="250" t="s">
        <v>1941</v>
      </c>
      <c r="D899" s="248">
        <v>40840</v>
      </c>
      <c r="E899" s="248">
        <v>49008</v>
      </c>
      <c r="G899" s="259"/>
    </row>
    <row r="900" spans="1:7" x14ac:dyDescent="0.3">
      <c r="A900" s="326"/>
      <c r="B900" s="326"/>
      <c r="C900" s="326"/>
      <c r="D900" s="326"/>
      <c r="E900" s="326"/>
      <c r="G900" s="259"/>
    </row>
    <row r="901" spans="1:7" ht="40.799999999999997" x14ac:dyDescent="0.3">
      <c r="A901" s="246">
        <v>3</v>
      </c>
      <c r="B901" s="249" t="s">
        <v>1952</v>
      </c>
      <c r="C901" s="250" t="s">
        <v>1943</v>
      </c>
      <c r="D901" s="248">
        <v>40840</v>
      </c>
      <c r="E901" s="248">
        <v>49008</v>
      </c>
      <c r="G901" s="259"/>
    </row>
    <row r="902" spans="1:7" ht="15" customHeight="1" x14ac:dyDescent="0.3">
      <c r="A902" s="246">
        <v>4</v>
      </c>
      <c r="B902" s="247" t="s">
        <v>1916</v>
      </c>
      <c r="C902" s="247" t="s">
        <v>1917</v>
      </c>
      <c r="D902" s="248">
        <v>77100</v>
      </c>
      <c r="E902" s="248">
        <v>92520</v>
      </c>
      <c r="G902" s="260"/>
    </row>
    <row r="903" spans="1:7" ht="15" customHeight="1" x14ac:dyDescent="0.3">
      <c r="A903" s="246">
        <v>5</v>
      </c>
      <c r="B903" s="247" t="s">
        <v>1918</v>
      </c>
      <c r="C903" s="247" t="s">
        <v>1919</v>
      </c>
      <c r="D903" s="248">
        <v>67450</v>
      </c>
      <c r="E903" s="248">
        <v>80940</v>
      </c>
      <c r="G903" s="260"/>
    </row>
    <row r="904" spans="1:7" x14ac:dyDescent="0.3">
      <c r="A904" s="246">
        <v>6</v>
      </c>
      <c r="B904" s="247" t="s">
        <v>1920</v>
      </c>
      <c r="C904" s="247" t="s">
        <v>1921</v>
      </c>
      <c r="D904" s="248">
        <v>57820</v>
      </c>
      <c r="E904" s="248">
        <v>69384</v>
      </c>
      <c r="G904" s="260"/>
    </row>
    <row r="905" spans="1:7" x14ac:dyDescent="0.3">
      <c r="A905" s="326"/>
      <c r="B905" s="326"/>
      <c r="C905" s="326"/>
      <c r="D905" s="326"/>
      <c r="E905" s="326"/>
      <c r="G905" s="259"/>
    </row>
    <row r="906" spans="1:7" ht="40.799999999999997" x14ac:dyDescent="0.3">
      <c r="A906" s="246">
        <v>7</v>
      </c>
      <c r="B906" s="249" t="s">
        <v>1953</v>
      </c>
      <c r="C906" s="250" t="s">
        <v>1945</v>
      </c>
      <c r="D906" s="248">
        <v>36060</v>
      </c>
      <c r="E906" s="248">
        <v>43272</v>
      </c>
      <c r="G906" s="259"/>
    </row>
    <row r="907" spans="1:7" x14ac:dyDescent="0.3">
      <c r="A907" s="326"/>
      <c r="B907" s="326"/>
      <c r="C907" s="326"/>
      <c r="D907" s="326"/>
      <c r="E907" s="326"/>
      <c r="G907" s="259"/>
    </row>
    <row r="908" spans="1:7" ht="51" x14ac:dyDescent="0.3">
      <c r="A908" s="246">
        <v>8</v>
      </c>
      <c r="B908" s="249" t="s">
        <v>1954</v>
      </c>
      <c r="C908" s="250" t="s">
        <v>1947</v>
      </c>
      <c r="D908" s="248">
        <v>53090</v>
      </c>
      <c r="E908" s="248">
        <v>63708</v>
      </c>
      <c r="G908" s="259"/>
    </row>
    <row r="909" spans="1:7" ht="15" customHeight="1" x14ac:dyDescent="0.3">
      <c r="A909" s="326"/>
      <c r="B909" s="326"/>
      <c r="C909" s="326"/>
      <c r="D909" s="326"/>
      <c r="E909" s="326"/>
      <c r="G909" s="259"/>
    </row>
    <row r="910" spans="1:7" ht="51" x14ac:dyDescent="0.3">
      <c r="A910" s="246">
        <v>9</v>
      </c>
      <c r="B910" s="249" t="s">
        <v>1955</v>
      </c>
      <c r="C910" s="250" t="s">
        <v>1949</v>
      </c>
      <c r="D910" s="248">
        <v>53090</v>
      </c>
      <c r="E910" s="248">
        <v>63708</v>
      </c>
      <c r="G910" s="259"/>
    </row>
    <row r="911" spans="1:7" x14ac:dyDescent="0.3">
      <c r="A911" s="246">
        <v>10</v>
      </c>
      <c r="B911" s="247" t="s">
        <v>1916</v>
      </c>
      <c r="C911" s="247" t="s">
        <v>1917</v>
      </c>
      <c r="D911" s="248">
        <v>77100</v>
      </c>
      <c r="E911" s="248">
        <v>92520</v>
      </c>
      <c r="G911" s="260"/>
    </row>
    <row r="912" spans="1:7" x14ac:dyDescent="0.3">
      <c r="A912" s="246">
        <v>11</v>
      </c>
      <c r="B912" s="247" t="s">
        <v>1918</v>
      </c>
      <c r="C912" s="247" t="s">
        <v>1919</v>
      </c>
      <c r="D912" s="248">
        <v>67450</v>
      </c>
      <c r="E912" s="248">
        <v>80940</v>
      </c>
      <c r="G912" s="260"/>
    </row>
    <row r="913" spans="1:7" x14ac:dyDescent="0.3">
      <c r="A913" s="246">
        <v>12</v>
      </c>
      <c r="B913" s="247" t="s">
        <v>1920</v>
      </c>
      <c r="C913" s="247" t="s">
        <v>1921</v>
      </c>
      <c r="D913" s="248">
        <v>57820</v>
      </c>
      <c r="E913" s="248">
        <v>69384</v>
      </c>
      <c r="G913" s="260"/>
    </row>
    <row r="914" spans="1:7" ht="20.399999999999999" x14ac:dyDescent="0.35">
      <c r="A914" s="244"/>
      <c r="B914" s="322" t="s">
        <v>1706</v>
      </c>
      <c r="C914" s="323"/>
      <c r="D914" s="245" t="s">
        <v>34</v>
      </c>
      <c r="E914" s="245" t="s">
        <v>55</v>
      </c>
      <c r="F914" s="270" t="s">
        <v>37</v>
      </c>
      <c r="G914" s="259"/>
    </row>
    <row r="915" spans="1:7" ht="51" x14ac:dyDescent="0.3">
      <c r="A915" s="246">
        <v>13</v>
      </c>
      <c r="B915" s="247" t="s">
        <v>1708</v>
      </c>
      <c r="C915" s="251" t="s">
        <v>1709</v>
      </c>
      <c r="D915" s="242">
        <v>44520</v>
      </c>
      <c r="E915" s="248">
        <v>53424</v>
      </c>
      <c r="G915" s="259"/>
    </row>
    <row r="916" spans="1:7" ht="51" x14ac:dyDescent="0.3">
      <c r="A916" s="246">
        <v>14</v>
      </c>
      <c r="B916" s="247" t="s">
        <v>1822</v>
      </c>
      <c r="C916" s="251" t="s">
        <v>1794</v>
      </c>
      <c r="D916" s="242">
        <v>44520</v>
      </c>
      <c r="E916" s="248">
        <v>53424</v>
      </c>
      <c r="G916" s="259"/>
    </row>
    <row r="917" spans="1:7" ht="51" x14ac:dyDescent="0.3">
      <c r="A917" s="246">
        <v>15</v>
      </c>
      <c r="B917" s="247" t="s">
        <v>1714</v>
      </c>
      <c r="C917" s="251" t="s">
        <v>1715</v>
      </c>
      <c r="D917" s="242">
        <v>44520</v>
      </c>
      <c r="E917" s="248">
        <v>53424</v>
      </c>
      <c r="G917" s="259"/>
    </row>
    <row r="918" spans="1:7" s="238" customFormat="1" ht="40.799999999999997" x14ac:dyDescent="0.3">
      <c r="A918" s="246">
        <v>16</v>
      </c>
      <c r="B918" s="247" t="s">
        <v>1823</v>
      </c>
      <c r="C918" s="251" t="s">
        <v>1795</v>
      </c>
      <c r="D918" s="242">
        <v>44180</v>
      </c>
      <c r="E918" s="248">
        <v>53016</v>
      </c>
      <c r="F918" s="234"/>
      <c r="G918" s="259"/>
    </row>
    <row r="919" spans="1:7" s="238" customFormat="1" ht="40.799999999999997" x14ac:dyDescent="0.3">
      <c r="A919" s="246">
        <v>17</v>
      </c>
      <c r="B919" s="247" t="s">
        <v>1720</v>
      </c>
      <c r="C919" s="251" t="s">
        <v>1721</v>
      </c>
      <c r="D919" s="242">
        <v>44180</v>
      </c>
      <c r="E919" s="248">
        <v>53016</v>
      </c>
      <c r="F919" s="234"/>
      <c r="G919" s="259"/>
    </row>
    <row r="920" spans="1:7" ht="40.799999999999997" x14ac:dyDescent="0.3">
      <c r="A920" s="246">
        <v>18</v>
      </c>
      <c r="B920" s="247" t="s">
        <v>1723</v>
      </c>
      <c r="C920" s="251" t="s">
        <v>1724</v>
      </c>
      <c r="D920" s="242">
        <v>44180</v>
      </c>
      <c r="E920" s="248">
        <v>53016</v>
      </c>
      <c r="G920" s="259"/>
    </row>
    <row r="921" spans="1:7" x14ac:dyDescent="0.3">
      <c r="A921" s="244"/>
      <c r="B921" s="322" t="s">
        <v>1726</v>
      </c>
      <c r="C921" s="323"/>
      <c r="D921" s="245" t="s">
        <v>34</v>
      </c>
      <c r="E921" s="245" t="s">
        <v>55</v>
      </c>
      <c r="G921" s="259"/>
    </row>
    <row r="922" spans="1:7" x14ac:dyDescent="0.3">
      <c r="A922" s="246">
        <v>19</v>
      </c>
      <c r="B922" s="247" t="s">
        <v>1728</v>
      </c>
      <c r="C922" s="247" t="s">
        <v>1729</v>
      </c>
      <c r="D922" s="242">
        <v>15540</v>
      </c>
      <c r="E922" s="248">
        <v>18648</v>
      </c>
      <c r="G922" s="261"/>
    </row>
    <row r="923" spans="1:7" x14ac:dyDescent="0.3">
      <c r="A923" s="246">
        <v>20</v>
      </c>
      <c r="B923" s="247" t="s">
        <v>1730</v>
      </c>
      <c r="C923" s="247" t="s">
        <v>1731</v>
      </c>
      <c r="D923" s="242">
        <v>19620</v>
      </c>
      <c r="E923" s="248">
        <v>23544</v>
      </c>
      <c r="G923" s="261"/>
    </row>
    <row r="924" spans="1:7" x14ac:dyDescent="0.3">
      <c r="A924" s="246">
        <v>21</v>
      </c>
      <c r="B924" s="247" t="s">
        <v>1732</v>
      </c>
      <c r="C924" s="247" t="s">
        <v>1733</v>
      </c>
      <c r="D924" s="242">
        <v>23620</v>
      </c>
      <c r="E924" s="248">
        <v>28344</v>
      </c>
      <c r="G924" s="261"/>
    </row>
    <row r="925" spans="1:7" x14ac:dyDescent="0.3">
      <c r="A925" s="246">
        <v>22</v>
      </c>
      <c r="B925" s="247" t="s">
        <v>1734</v>
      </c>
      <c r="C925" s="247" t="s">
        <v>1735</v>
      </c>
      <c r="D925" s="242">
        <v>27620</v>
      </c>
      <c r="E925" s="248">
        <v>33144</v>
      </c>
      <c r="G925" s="261"/>
    </row>
    <row r="926" spans="1:7" x14ac:dyDescent="0.3">
      <c r="A926" s="246">
        <v>23</v>
      </c>
      <c r="B926" s="247" t="s">
        <v>1736</v>
      </c>
      <c r="C926" s="247" t="s">
        <v>1737</v>
      </c>
      <c r="D926" s="242">
        <v>31620</v>
      </c>
      <c r="E926" s="248">
        <v>37944</v>
      </c>
      <c r="G926" s="261"/>
    </row>
    <row r="927" spans="1:7" x14ac:dyDescent="0.3">
      <c r="A927" s="246">
        <v>24</v>
      </c>
      <c r="B927" s="247" t="s">
        <v>1738</v>
      </c>
      <c r="C927" s="247" t="s">
        <v>1739</v>
      </c>
      <c r="D927" s="242">
        <v>35620</v>
      </c>
      <c r="E927" s="248">
        <v>42744</v>
      </c>
      <c r="G927" s="261"/>
    </row>
    <row r="928" spans="1:7" x14ac:dyDescent="0.3">
      <c r="A928" s="244"/>
      <c r="B928" s="322" t="s">
        <v>1740</v>
      </c>
      <c r="C928" s="323"/>
      <c r="D928" s="245" t="s">
        <v>34</v>
      </c>
      <c r="E928" s="245" t="s">
        <v>55</v>
      </c>
      <c r="G928" s="259"/>
    </row>
    <row r="929" spans="1:7" ht="51" x14ac:dyDescent="0.3">
      <c r="A929" s="246">
        <v>25</v>
      </c>
      <c r="B929" s="247" t="s">
        <v>1928</v>
      </c>
      <c r="C929" s="251" t="s">
        <v>1929</v>
      </c>
      <c r="D929" s="248">
        <v>92190</v>
      </c>
      <c r="E929" s="248">
        <v>110628</v>
      </c>
      <c r="G929" s="259"/>
    </row>
    <row r="930" spans="1:7" ht="61.2" x14ac:dyDescent="0.3">
      <c r="A930" s="246">
        <v>26</v>
      </c>
      <c r="B930" s="247" t="s">
        <v>1930</v>
      </c>
      <c r="C930" s="251" t="s">
        <v>1931</v>
      </c>
      <c r="D930" s="248">
        <v>69520</v>
      </c>
      <c r="E930" s="248">
        <v>83424</v>
      </c>
      <c r="G930" s="259"/>
    </row>
    <row r="931" spans="1:7" ht="21" x14ac:dyDescent="0.3">
      <c r="A931" s="246">
        <v>27</v>
      </c>
      <c r="B931" s="247" t="s">
        <v>1932</v>
      </c>
      <c r="C931" s="251" t="s">
        <v>1933</v>
      </c>
      <c r="D931" s="248">
        <v>7070</v>
      </c>
      <c r="E931" s="248">
        <v>8484</v>
      </c>
      <c r="G931" s="259"/>
    </row>
    <row r="932" spans="1:7" ht="20.399999999999999" x14ac:dyDescent="0.3">
      <c r="A932" s="246">
        <v>28</v>
      </c>
      <c r="B932" s="247" t="s">
        <v>1747</v>
      </c>
      <c r="C932" s="251" t="s">
        <v>1748</v>
      </c>
      <c r="D932" s="324" t="s">
        <v>1749</v>
      </c>
      <c r="E932" s="325"/>
      <c r="G932" s="259"/>
    </row>
    <row r="933" spans="1:7" ht="40.799999999999997" x14ac:dyDescent="0.3">
      <c r="A933" s="246">
        <v>29</v>
      </c>
      <c r="B933" s="247" t="s">
        <v>1934</v>
      </c>
      <c r="C933" s="251" t="s">
        <v>1935</v>
      </c>
      <c r="D933" s="248">
        <v>29700</v>
      </c>
      <c r="E933" s="248">
        <v>35640</v>
      </c>
      <c r="G933" s="259"/>
    </row>
    <row r="934" spans="1:7" x14ac:dyDescent="0.3">
      <c r="A934" s="246">
        <v>30</v>
      </c>
      <c r="B934" s="247" t="s">
        <v>1752</v>
      </c>
      <c r="C934" s="247" t="s">
        <v>1936</v>
      </c>
      <c r="D934" s="248">
        <v>3800</v>
      </c>
      <c r="E934" s="248">
        <v>4560</v>
      </c>
      <c r="G934" s="259"/>
    </row>
    <row r="935" spans="1:7" x14ac:dyDescent="0.3">
      <c r="A935" s="326"/>
      <c r="B935" s="326"/>
      <c r="C935" s="326"/>
      <c r="D935" s="326"/>
      <c r="E935" s="326"/>
      <c r="G935" s="259"/>
    </row>
    <row r="936" spans="1:7" x14ac:dyDescent="0.3">
      <c r="A936" s="327"/>
      <c r="B936" s="328"/>
      <c r="C936" s="328"/>
      <c r="D936" s="328"/>
      <c r="E936" s="329"/>
      <c r="G936" s="259"/>
    </row>
    <row r="937" spans="1:7" ht="20.399999999999999" x14ac:dyDescent="0.35">
      <c r="A937" s="317" t="s">
        <v>1956</v>
      </c>
      <c r="B937" s="295" t="s">
        <v>1648</v>
      </c>
      <c r="C937" s="296"/>
      <c r="D937" s="237"/>
      <c r="E937" s="237"/>
      <c r="F937" s="270" t="s">
        <v>37</v>
      </c>
      <c r="G937" s="259"/>
    </row>
    <row r="938" spans="1:7" x14ac:dyDescent="0.3">
      <c r="A938" s="317"/>
      <c r="B938" s="318" t="s">
        <v>1797</v>
      </c>
      <c r="C938" s="319"/>
      <c r="D938" s="239"/>
      <c r="E938" s="239"/>
      <c r="G938" s="259"/>
    </row>
    <row r="939" spans="1:7" x14ac:dyDescent="0.3">
      <c r="A939" s="317"/>
      <c r="B939" s="320" t="s">
        <v>1652</v>
      </c>
      <c r="C939" s="321"/>
      <c r="D939" s="240"/>
      <c r="E939" s="240"/>
      <c r="G939" s="259"/>
    </row>
    <row r="940" spans="1:7" ht="35.4" customHeight="1" x14ac:dyDescent="0.3">
      <c r="A940" s="317"/>
      <c r="B940" s="315" t="s">
        <v>1909</v>
      </c>
      <c r="C940" s="316"/>
      <c r="D940" s="241"/>
      <c r="E940" s="241"/>
      <c r="G940" s="259"/>
    </row>
    <row r="941" spans="1:7" x14ac:dyDescent="0.3">
      <c r="A941" s="317"/>
      <c r="B941" s="320" t="s">
        <v>1656</v>
      </c>
      <c r="C941" s="321"/>
      <c r="D941" s="240"/>
      <c r="E941" s="240"/>
      <c r="G941" s="259"/>
    </row>
    <row r="942" spans="1:7" x14ac:dyDescent="0.3">
      <c r="A942" s="317"/>
      <c r="B942" s="330" t="s">
        <v>1897</v>
      </c>
      <c r="C942" s="331"/>
      <c r="D942" s="242"/>
      <c r="E942" s="242"/>
      <c r="G942" s="259"/>
    </row>
    <row r="943" spans="1:7" x14ac:dyDescent="0.3">
      <c r="A943" s="317"/>
      <c r="B943" s="320" t="s">
        <v>1660</v>
      </c>
      <c r="C943" s="321"/>
      <c r="D943" s="240"/>
      <c r="E943" s="240"/>
      <c r="G943" s="259"/>
    </row>
    <row r="944" spans="1:7" ht="90.6" customHeight="1" x14ac:dyDescent="0.3">
      <c r="A944" s="317"/>
      <c r="B944" s="332" t="s">
        <v>1810</v>
      </c>
      <c r="C944" s="316"/>
      <c r="D944" s="241"/>
      <c r="E944" s="241"/>
      <c r="G944" s="259"/>
    </row>
    <row r="945" spans="1:7" x14ac:dyDescent="0.3">
      <c r="A945" s="317"/>
      <c r="B945" s="336" t="s">
        <v>1839</v>
      </c>
      <c r="C945" s="336"/>
      <c r="D945" s="240"/>
      <c r="E945" s="240"/>
      <c r="G945" s="259"/>
    </row>
    <row r="946" spans="1:7" x14ac:dyDescent="0.3">
      <c r="A946" s="317"/>
      <c r="B946" s="334" t="s">
        <v>1938</v>
      </c>
      <c r="C946" s="335"/>
      <c r="D946" s="243"/>
      <c r="E946" s="243"/>
      <c r="G946" s="259"/>
    </row>
    <row r="947" spans="1:7" ht="15" customHeight="1" x14ac:dyDescent="0.3">
      <c r="A947" s="327"/>
      <c r="B947" s="328"/>
      <c r="C947" s="328"/>
      <c r="D947" s="328"/>
      <c r="E947" s="329"/>
      <c r="G947" s="259"/>
    </row>
    <row r="948" spans="1:7" x14ac:dyDescent="0.3">
      <c r="A948" s="244"/>
      <c r="B948" s="322" t="s">
        <v>1841</v>
      </c>
      <c r="C948" s="323"/>
      <c r="D948" s="245" t="s">
        <v>34</v>
      </c>
      <c r="E948" s="245" t="s">
        <v>55</v>
      </c>
      <c r="G948" s="259"/>
    </row>
    <row r="949" spans="1:7" x14ac:dyDescent="0.3">
      <c r="A949" s="246">
        <v>1</v>
      </c>
      <c r="B949" s="247" t="s">
        <v>1938</v>
      </c>
      <c r="C949" s="247" t="s">
        <v>1939</v>
      </c>
      <c r="D949" s="248">
        <v>70200</v>
      </c>
      <c r="E949" s="248">
        <v>84240</v>
      </c>
      <c r="G949" s="259"/>
    </row>
    <row r="950" spans="1:7" x14ac:dyDescent="0.3">
      <c r="A950" s="244"/>
      <c r="B950" s="322" t="s">
        <v>1673</v>
      </c>
      <c r="C950" s="323"/>
      <c r="D950" s="245" t="s">
        <v>34</v>
      </c>
      <c r="E950" s="245" t="s">
        <v>55</v>
      </c>
      <c r="G950" s="259"/>
    </row>
    <row r="951" spans="1:7" ht="40.799999999999997" x14ac:dyDescent="0.3">
      <c r="A951" s="246">
        <v>2</v>
      </c>
      <c r="B951" s="249" t="s">
        <v>1957</v>
      </c>
      <c r="C951" s="250" t="s">
        <v>1941</v>
      </c>
      <c r="D951" s="248">
        <v>40840</v>
      </c>
      <c r="E951" s="248">
        <v>49008</v>
      </c>
      <c r="G951" s="259"/>
    </row>
    <row r="952" spans="1:7" x14ac:dyDescent="0.3">
      <c r="A952" s="326"/>
      <c r="B952" s="326"/>
      <c r="C952" s="326"/>
      <c r="D952" s="326"/>
      <c r="E952" s="326"/>
      <c r="G952" s="259"/>
    </row>
    <row r="953" spans="1:7" ht="45" customHeight="1" x14ac:dyDescent="0.3">
      <c r="A953" s="246">
        <v>3</v>
      </c>
      <c r="B953" s="249" t="s">
        <v>1958</v>
      </c>
      <c r="C953" s="250" t="s">
        <v>1943</v>
      </c>
      <c r="D953" s="248">
        <v>40840</v>
      </c>
      <c r="E953" s="248">
        <v>49008</v>
      </c>
      <c r="G953" s="259"/>
    </row>
    <row r="954" spans="1:7" ht="15" customHeight="1" x14ac:dyDescent="0.3">
      <c r="A954" s="246">
        <v>4</v>
      </c>
      <c r="B954" s="247" t="s">
        <v>1916</v>
      </c>
      <c r="C954" s="247" t="s">
        <v>1917</v>
      </c>
      <c r="D954" s="248">
        <v>77100</v>
      </c>
      <c r="E954" s="248">
        <v>92520</v>
      </c>
      <c r="G954" s="260"/>
    </row>
    <row r="955" spans="1:7" ht="15" customHeight="1" x14ac:dyDescent="0.3">
      <c r="A955" s="246">
        <v>5</v>
      </c>
      <c r="B955" s="247" t="s">
        <v>1918</v>
      </c>
      <c r="C955" s="247" t="s">
        <v>1919</v>
      </c>
      <c r="D955" s="248">
        <v>67450</v>
      </c>
      <c r="E955" s="248">
        <v>80940</v>
      </c>
      <c r="G955" s="260"/>
    </row>
    <row r="956" spans="1:7" x14ac:dyDescent="0.3">
      <c r="A956" s="246">
        <v>6</v>
      </c>
      <c r="B956" s="247" t="s">
        <v>1920</v>
      </c>
      <c r="C956" s="247" t="s">
        <v>1921</v>
      </c>
      <c r="D956" s="248">
        <v>57820</v>
      </c>
      <c r="E956" s="248">
        <v>69384</v>
      </c>
      <c r="G956" s="260"/>
    </row>
    <row r="957" spans="1:7" x14ac:dyDescent="0.3">
      <c r="A957" s="326"/>
      <c r="B957" s="326"/>
      <c r="C957" s="326"/>
      <c r="D957" s="326"/>
      <c r="E957" s="326"/>
      <c r="G957" s="259"/>
    </row>
    <row r="958" spans="1:7" ht="40.799999999999997" x14ac:dyDescent="0.3">
      <c r="A958" s="246">
        <v>7</v>
      </c>
      <c r="B958" s="249" t="s">
        <v>1959</v>
      </c>
      <c r="C958" s="250" t="s">
        <v>1945</v>
      </c>
      <c r="D958" s="248">
        <v>36060</v>
      </c>
      <c r="E958" s="248">
        <v>43272</v>
      </c>
      <c r="G958" s="259"/>
    </row>
    <row r="959" spans="1:7" x14ac:dyDescent="0.3">
      <c r="A959" s="326"/>
      <c r="B959" s="326"/>
      <c r="C959" s="326"/>
      <c r="D959" s="326"/>
      <c r="E959" s="326"/>
      <c r="G959" s="259"/>
    </row>
    <row r="960" spans="1:7" ht="51" x14ac:dyDescent="0.3">
      <c r="A960" s="246">
        <v>8</v>
      </c>
      <c r="B960" s="249" t="s">
        <v>1960</v>
      </c>
      <c r="C960" s="250" t="s">
        <v>1947</v>
      </c>
      <c r="D960" s="248">
        <v>53090</v>
      </c>
      <c r="E960" s="248">
        <v>63708</v>
      </c>
      <c r="G960" s="259"/>
    </row>
    <row r="961" spans="1:7" ht="15" customHeight="1" x14ac:dyDescent="0.3">
      <c r="A961" s="326"/>
      <c r="B961" s="326"/>
      <c r="C961" s="326"/>
      <c r="D961" s="326"/>
      <c r="E961" s="326"/>
      <c r="G961" s="259"/>
    </row>
    <row r="962" spans="1:7" ht="51" x14ac:dyDescent="0.3">
      <c r="A962" s="246">
        <v>9</v>
      </c>
      <c r="B962" s="249" t="s">
        <v>1961</v>
      </c>
      <c r="C962" s="250" t="s">
        <v>1949</v>
      </c>
      <c r="D962" s="248">
        <v>53090</v>
      </c>
      <c r="E962" s="248">
        <v>63708</v>
      </c>
      <c r="G962" s="259"/>
    </row>
    <row r="963" spans="1:7" x14ac:dyDescent="0.3">
      <c r="A963" s="246">
        <v>10</v>
      </c>
      <c r="B963" s="247" t="s">
        <v>1916</v>
      </c>
      <c r="C963" s="247" t="s">
        <v>1917</v>
      </c>
      <c r="D963" s="248">
        <v>77100</v>
      </c>
      <c r="E963" s="248">
        <v>92520</v>
      </c>
      <c r="G963" s="260"/>
    </row>
    <row r="964" spans="1:7" x14ac:dyDescent="0.3">
      <c r="A964" s="246">
        <v>11</v>
      </c>
      <c r="B964" s="247" t="s">
        <v>1918</v>
      </c>
      <c r="C964" s="247" t="s">
        <v>1919</v>
      </c>
      <c r="D964" s="248">
        <v>67450</v>
      </c>
      <c r="E964" s="248">
        <v>80940</v>
      </c>
      <c r="G964" s="260"/>
    </row>
    <row r="965" spans="1:7" x14ac:dyDescent="0.3">
      <c r="A965" s="246">
        <v>12</v>
      </c>
      <c r="B965" s="247" t="s">
        <v>1920</v>
      </c>
      <c r="C965" s="247" t="s">
        <v>1921</v>
      </c>
      <c r="D965" s="248">
        <v>57820</v>
      </c>
      <c r="E965" s="248">
        <v>69384</v>
      </c>
      <c r="G965" s="260"/>
    </row>
    <row r="966" spans="1:7" ht="20.399999999999999" x14ac:dyDescent="0.35">
      <c r="A966" s="244"/>
      <c r="B966" s="322" t="s">
        <v>1706</v>
      </c>
      <c r="C966" s="323"/>
      <c r="D966" s="245" t="s">
        <v>34</v>
      </c>
      <c r="E966" s="245" t="s">
        <v>55</v>
      </c>
      <c r="F966" s="270" t="s">
        <v>37</v>
      </c>
      <c r="G966" s="259"/>
    </row>
    <row r="967" spans="1:7" ht="51" x14ac:dyDescent="0.3">
      <c r="A967" s="246">
        <v>13</v>
      </c>
      <c r="B967" s="247" t="s">
        <v>1708</v>
      </c>
      <c r="C967" s="251" t="s">
        <v>1709</v>
      </c>
      <c r="D967" s="242">
        <v>44520</v>
      </c>
      <c r="E967" s="248">
        <v>53424</v>
      </c>
      <c r="G967" s="259"/>
    </row>
    <row r="968" spans="1:7" ht="51" x14ac:dyDescent="0.3">
      <c r="A968" s="246">
        <v>14</v>
      </c>
      <c r="B968" s="247" t="s">
        <v>1822</v>
      </c>
      <c r="C968" s="251" t="s">
        <v>1794</v>
      </c>
      <c r="D968" s="242">
        <v>44520</v>
      </c>
      <c r="E968" s="248">
        <v>53424</v>
      </c>
      <c r="G968" s="259"/>
    </row>
    <row r="969" spans="1:7" ht="51" x14ac:dyDescent="0.3">
      <c r="A969" s="246">
        <v>15</v>
      </c>
      <c r="B969" s="247" t="s">
        <v>1714</v>
      </c>
      <c r="C969" s="251" t="s">
        <v>1715</v>
      </c>
      <c r="D969" s="242">
        <v>44520</v>
      </c>
      <c r="E969" s="248">
        <v>53424</v>
      </c>
      <c r="G969" s="259"/>
    </row>
    <row r="970" spans="1:7" s="238" customFormat="1" ht="40.799999999999997" x14ac:dyDescent="0.3">
      <c r="A970" s="246">
        <v>16</v>
      </c>
      <c r="B970" s="247" t="s">
        <v>1823</v>
      </c>
      <c r="C970" s="251" t="s">
        <v>1795</v>
      </c>
      <c r="D970" s="242">
        <v>44180</v>
      </c>
      <c r="E970" s="248">
        <v>53016</v>
      </c>
      <c r="F970" s="234"/>
      <c r="G970" s="259"/>
    </row>
    <row r="971" spans="1:7" s="238" customFormat="1" ht="40.799999999999997" x14ac:dyDescent="0.3">
      <c r="A971" s="246">
        <v>17</v>
      </c>
      <c r="B971" s="247" t="s">
        <v>1720</v>
      </c>
      <c r="C971" s="251" t="s">
        <v>1721</v>
      </c>
      <c r="D971" s="242">
        <v>44180</v>
      </c>
      <c r="E971" s="248">
        <v>53016</v>
      </c>
      <c r="F971" s="234"/>
      <c r="G971" s="259"/>
    </row>
    <row r="972" spans="1:7" ht="40.799999999999997" x14ac:dyDescent="0.3">
      <c r="A972" s="246">
        <v>18</v>
      </c>
      <c r="B972" s="247" t="s">
        <v>1723</v>
      </c>
      <c r="C972" s="251" t="s">
        <v>1724</v>
      </c>
      <c r="D972" s="242">
        <v>44180</v>
      </c>
      <c r="E972" s="248">
        <v>53016</v>
      </c>
      <c r="G972" s="259"/>
    </row>
    <row r="973" spans="1:7" x14ac:dyDescent="0.3">
      <c r="A973" s="244"/>
      <c r="B973" s="322" t="s">
        <v>1726</v>
      </c>
      <c r="C973" s="323"/>
      <c r="D973" s="245" t="s">
        <v>34</v>
      </c>
      <c r="E973" s="245" t="s">
        <v>55</v>
      </c>
      <c r="G973" s="259"/>
    </row>
    <row r="974" spans="1:7" x14ac:dyDescent="0.3">
      <c r="A974" s="246">
        <v>19</v>
      </c>
      <c r="B974" s="247" t="s">
        <v>1728</v>
      </c>
      <c r="C974" s="247" t="s">
        <v>1729</v>
      </c>
      <c r="D974" s="242">
        <v>15540</v>
      </c>
      <c r="E974" s="248">
        <v>18648</v>
      </c>
      <c r="G974" s="261"/>
    </row>
    <row r="975" spans="1:7" x14ac:dyDescent="0.3">
      <c r="A975" s="246">
        <v>20</v>
      </c>
      <c r="B975" s="247" t="s">
        <v>1730</v>
      </c>
      <c r="C975" s="247" t="s">
        <v>1731</v>
      </c>
      <c r="D975" s="242">
        <v>19620</v>
      </c>
      <c r="E975" s="248">
        <v>23544</v>
      </c>
      <c r="G975" s="261"/>
    </row>
    <row r="976" spans="1:7" x14ac:dyDescent="0.3">
      <c r="A976" s="246">
        <v>21</v>
      </c>
      <c r="B976" s="247" t="s">
        <v>1732</v>
      </c>
      <c r="C976" s="247" t="s">
        <v>1733</v>
      </c>
      <c r="D976" s="242">
        <v>23620</v>
      </c>
      <c r="E976" s="248">
        <v>28344</v>
      </c>
      <c r="G976" s="261"/>
    </row>
    <row r="977" spans="1:7" x14ac:dyDescent="0.3">
      <c r="A977" s="246">
        <v>22</v>
      </c>
      <c r="B977" s="247" t="s">
        <v>1734</v>
      </c>
      <c r="C977" s="247" t="s">
        <v>1735</v>
      </c>
      <c r="D977" s="242">
        <v>27620</v>
      </c>
      <c r="E977" s="248">
        <v>33144</v>
      </c>
      <c r="G977" s="261"/>
    </row>
    <row r="978" spans="1:7" x14ac:dyDescent="0.3">
      <c r="A978" s="246">
        <v>23</v>
      </c>
      <c r="B978" s="247" t="s">
        <v>1736</v>
      </c>
      <c r="C978" s="247" t="s">
        <v>1737</v>
      </c>
      <c r="D978" s="242">
        <v>31620</v>
      </c>
      <c r="E978" s="248">
        <v>37944</v>
      </c>
      <c r="G978" s="261"/>
    </row>
    <row r="979" spans="1:7" x14ac:dyDescent="0.3">
      <c r="A979" s="246">
        <v>24</v>
      </c>
      <c r="B979" s="247" t="s">
        <v>1738</v>
      </c>
      <c r="C979" s="247" t="s">
        <v>1739</v>
      </c>
      <c r="D979" s="242">
        <v>35620</v>
      </c>
      <c r="E979" s="248">
        <v>42744</v>
      </c>
      <c r="G979" s="261"/>
    </row>
    <row r="980" spans="1:7" x14ac:dyDescent="0.3">
      <c r="A980" s="244"/>
      <c r="B980" s="322" t="s">
        <v>1740</v>
      </c>
      <c r="C980" s="323"/>
      <c r="D980" s="245" t="s">
        <v>34</v>
      </c>
      <c r="E980" s="245" t="s">
        <v>55</v>
      </c>
      <c r="G980" s="259"/>
    </row>
    <row r="981" spans="1:7" ht="51" x14ac:dyDescent="0.3">
      <c r="A981" s="246">
        <v>25</v>
      </c>
      <c r="B981" s="247" t="s">
        <v>1928</v>
      </c>
      <c r="C981" s="251" t="s">
        <v>1929</v>
      </c>
      <c r="D981" s="248">
        <v>92190</v>
      </c>
      <c r="E981" s="248">
        <v>110628</v>
      </c>
      <c r="G981" s="259"/>
    </row>
    <row r="982" spans="1:7" ht="61.2" x14ac:dyDescent="0.3">
      <c r="A982" s="246">
        <v>26</v>
      </c>
      <c r="B982" s="247" t="s">
        <v>1930</v>
      </c>
      <c r="C982" s="251" t="s">
        <v>1931</v>
      </c>
      <c r="D982" s="248">
        <v>69520</v>
      </c>
      <c r="E982" s="248">
        <v>83424</v>
      </c>
      <c r="G982" s="259"/>
    </row>
    <row r="983" spans="1:7" ht="21" x14ac:dyDescent="0.3">
      <c r="A983" s="246">
        <v>27</v>
      </c>
      <c r="B983" s="247" t="s">
        <v>1932</v>
      </c>
      <c r="C983" s="251" t="s">
        <v>1933</v>
      </c>
      <c r="D983" s="248">
        <v>7070</v>
      </c>
      <c r="E983" s="248">
        <v>8484</v>
      </c>
      <c r="G983" s="259"/>
    </row>
    <row r="984" spans="1:7" ht="20.399999999999999" x14ac:dyDescent="0.3">
      <c r="A984" s="246">
        <v>28</v>
      </c>
      <c r="B984" s="247" t="s">
        <v>1747</v>
      </c>
      <c r="C984" s="251" t="s">
        <v>1748</v>
      </c>
      <c r="D984" s="324" t="s">
        <v>1749</v>
      </c>
      <c r="E984" s="325"/>
      <c r="G984" s="259"/>
    </row>
    <row r="985" spans="1:7" ht="40.799999999999997" x14ac:dyDescent="0.3">
      <c r="A985" s="246">
        <v>29</v>
      </c>
      <c r="B985" s="247" t="s">
        <v>1934</v>
      </c>
      <c r="C985" s="251" t="s">
        <v>1935</v>
      </c>
      <c r="D985" s="248">
        <v>29700</v>
      </c>
      <c r="E985" s="248">
        <v>35640</v>
      </c>
      <c r="G985" s="259"/>
    </row>
    <row r="986" spans="1:7" x14ac:dyDescent="0.3">
      <c r="A986" s="246">
        <v>30</v>
      </c>
      <c r="B986" s="247" t="s">
        <v>1752</v>
      </c>
      <c r="C986" s="247" t="s">
        <v>1936</v>
      </c>
      <c r="D986" s="248">
        <v>3800</v>
      </c>
      <c r="E986" s="248">
        <v>4560</v>
      </c>
      <c r="G986" s="259"/>
    </row>
    <row r="987" spans="1:7" x14ac:dyDescent="0.3">
      <c r="A987" s="326"/>
      <c r="B987" s="326"/>
      <c r="C987" s="326"/>
      <c r="D987" s="326"/>
      <c r="E987" s="326"/>
      <c r="G987" s="259"/>
    </row>
    <row r="988" spans="1:7" x14ac:dyDescent="0.3">
      <c r="A988" s="333"/>
      <c r="B988" s="333"/>
      <c r="C988" s="333"/>
      <c r="D988" s="333"/>
      <c r="E988" s="333"/>
      <c r="G988" s="259"/>
    </row>
    <row r="989" spans="1:7" ht="20.399999999999999" x14ac:dyDescent="0.35">
      <c r="A989" s="317" t="s">
        <v>1962</v>
      </c>
      <c r="B989" s="295" t="s">
        <v>1648</v>
      </c>
      <c r="C989" s="296"/>
      <c r="D989" s="237"/>
      <c r="E989" s="237"/>
      <c r="F989" s="270" t="s">
        <v>37</v>
      </c>
      <c r="G989" s="259"/>
    </row>
    <row r="990" spans="1:7" x14ac:dyDescent="0.3">
      <c r="A990" s="317"/>
      <c r="B990" s="318" t="s">
        <v>1797</v>
      </c>
      <c r="C990" s="319"/>
      <c r="D990" s="239"/>
      <c r="E990" s="239"/>
      <c r="G990" s="259"/>
    </row>
    <row r="991" spans="1:7" x14ac:dyDescent="0.3">
      <c r="A991" s="317"/>
      <c r="B991" s="320" t="s">
        <v>1652</v>
      </c>
      <c r="C991" s="321"/>
      <c r="D991" s="240"/>
      <c r="E991" s="240"/>
      <c r="G991" s="259"/>
    </row>
    <row r="992" spans="1:7" ht="36" customHeight="1" x14ac:dyDescent="0.3">
      <c r="A992" s="317"/>
      <c r="B992" s="315" t="s">
        <v>1963</v>
      </c>
      <c r="C992" s="316"/>
      <c r="D992" s="241"/>
      <c r="E992" s="241"/>
      <c r="G992" s="259"/>
    </row>
    <row r="993" spans="1:7" x14ac:dyDescent="0.3">
      <c r="A993" s="317"/>
      <c r="B993" s="320" t="s">
        <v>1656</v>
      </c>
      <c r="C993" s="321"/>
      <c r="D993" s="240"/>
      <c r="E993" s="240"/>
      <c r="G993" s="259"/>
    </row>
    <row r="994" spans="1:7" x14ac:dyDescent="0.3">
      <c r="A994" s="317"/>
      <c r="B994" s="330" t="s">
        <v>1658</v>
      </c>
      <c r="C994" s="331"/>
      <c r="D994" s="242"/>
      <c r="E994" s="242"/>
      <c r="G994" s="259"/>
    </row>
    <row r="995" spans="1:7" x14ac:dyDescent="0.3">
      <c r="A995" s="317"/>
      <c r="B995" s="320" t="s">
        <v>1660</v>
      </c>
      <c r="C995" s="321"/>
      <c r="D995" s="240"/>
      <c r="E995" s="240"/>
      <c r="G995" s="259"/>
    </row>
    <row r="996" spans="1:7" ht="78.599999999999994" customHeight="1" x14ac:dyDescent="0.3">
      <c r="A996" s="317"/>
      <c r="B996" s="332" t="s">
        <v>1964</v>
      </c>
      <c r="C996" s="316"/>
      <c r="D996" s="241"/>
      <c r="E996" s="241"/>
      <c r="G996" s="259"/>
    </row>
    <row r="997" spans="1:7" x14ac:dyDescent="0.3">
      <c r="A997" s="317"/>
      <c r="B997" s="336" t="s">
        <v>1664</v>
      </c>
      <c r="C997" s="336"/>
      <c r="D997" s="240"/>
      <c r="E997" s="240"/>
      <c r="G997" s="259"/>
    </row>
    <row r="998" spans="1:7" x14ac:dyDescent="0.3">
      <c r="A998" s="317"/>
      <c r="B998" s="334" t="s">
        <v>1965</v>
      </c>
      <c r="C998" s="335"/>
      <c r="D998" s="243"/>
      <c r="E998" s="243"/>
      <c r="G998" s="259"/>
    </row>
    <row r="999" spans="1:7" ht="15" customHeight="1" x14ac:dyDescent="0.3">
      <c r="A999" s="327"/>
      <c r="B999" s="328"/>
      <c r="C999" s="328"/>
      <c r="D999" s="328"/>
      <c r="E999" s="329"/>
      <c r="G999" s="259"/>
    </row>
    <row r="1000" spans="1:7" x14ac:dyDescent="0.3">
      <c r="A1000" s="244"/>
      <c r="B1000" s="322" t="s">
        <v>1669</v>
      </c>
      <c r="C1000" s="323"/>
      <c r="D1000" s="245" t="s">
        <v>34</v>
      </c>
      <c r="E1000" s="245" t="s">
        <v>55</v>
      </c>
      <c r="G1000" s="259"/>
    </row>
    <row r="1001" spans="1:7" x14ac:dyDescent="0.3">
      <c r="A1001" s="246">
        <v>1</v>
      </c>
      <c r="B1001" s="247" t="s">
        <v>1965</v>
      </c>
      <c r="C1001" s="247" t="s">
        <v>1966</v>
      </c>
      <c r="D1001" s="248">
        <v>70200</v>
      </c>
      <c r="E1001" s="248">
        <v>84240</v>
      </c>
      <c r="G1001" s="259"/>
    </row>
    <row r="1002" spans="1:7" x14ac:dyDescent="0.3">
      <c r="A1002" s="244"/>
      <c r="B1002" s="322" t="s">
        <v>1673</v>
      </c>
      <c r="C1002" s="323"/>
      <c r="D1002" s="245" t="s">
        <v>34</v>
      </c>
      <c r="E1002" s="245" t="s">
        <v>55</v>
      </c>
      <c r="G1002" s="259"/>
    </row>
    <row r="1003" spans="1:7" ht="40.799999999999997" x14ac:dyDescent="0.3">
      <c r="A1003" s="246">
        <v>2</v>
      </c>
      <c r="B1003" s="249" t="s">
        <v>1967</v>
      </c>
      <c r="C1003" s="250" t="s">
        <v>1968</v>
      </c>
      <c r="D1003" s="248">
        <v>36060</v>
      </c>
      <c r="E1003" s="248">
        <v>43272</v>
      </c>
      <c r="G1003" s="259"/>
    </row>
    <row r="1004" spans="1:7" x14ac:dyDescent="0.3">
      <c r="A1004" s="326"/>
      <c r="B1004" s="326"/>
      <c r="C1004" s="326"/>
      <c r="D1004" s="326"/>
      <c r="E1004" s="326"/>
      <c r="G1004" s="259"/>
    </row>
    <row r="1005" spans="1:7" ht="40.799999999999997" x14ac:dyDescent="0.3">
      <c r="A1005" s="246">
        <v>3</v>
      </c>
      <c r="B1005" s="249" t="s">
        <v>1969</v>
      </c>
      <c r="C1005" s="250" t="s">
        <v>1970</v>
      </c>
      <c r="D1005" s="248">
        <v>36060</v>
      </c>
      <c r="E1005" s="248">
        <v>43272</v>
      </c>
      <c r="G1005" s="259"/>
    </row>
    <row r="1006" spans="1:7" ht="20.399999999999999" x14ac:dyDescent="0.3">
      <c r="A1006" s="246">
        <v>4</v>
      </c>
      <c r="B1006" s="249" t="s">
        <v>1971</v>
      </c>
      <c r="C1006" s="250" t="s">
        <v>1972</v>
      </c>
      <c r="D1006" s="248">
        <v>41570</v>
      </c>
      <c r="E1006" s="248">
        <v>49884</v>
      </c>
      <c r="G1006" s="259"/>
    </row>
    <row r="1007" spans="1:7" ht="20.399999999999999" x14ac:dyDescent="0.35">
      <c r="A1007" s="244"/>
      <c r="B1007" s="322" t="s">
        <v>1706</v>
      </c>
      <c r="C1007" s="323"/>
      <c r="D1007" s="245" t="s">
        <v>34</v>
      </c>
      <c r="E1007" s="245" t="s">
        <v>55</v>
      </c>
      <c r="F1007" s="270" t="s">
        <v>37</v>
      </c>
      <c r="G1007" s="259"/>
    </row>
    <row r="1008" spans="1:7" ht="51" x14ac:dyDescent="0.3">
      <c r="A1008" s="246">
        <v>5</v>
      </c>
      <c r="B1008" s="247" t="s">
        <v>1973</v>
      </c>
      <c r="C1008" s="251" t="s">
        <v>1974</v>
      </c>
      <c r="D1008" s="242">
        <v>44520</v>
      </c>
      <c r="E1008" s="248">
        <v>53424</v>
      </c>
      <c r="G1008" s="259"/>
    </row>
    <row r="1009" spans="1:7" ht="51" x14ac:dyDescent="0.3">
      <c r="A1009" s="246">
        <v>6</v>
      </c>
      <c r="B1009" s="247" t="s">
        <v>1975</v>
      </c>
      <c r="C1009" s="251" t="s">
        <v>1976</v>
      </c>
      <c r="D1009" s="242">
        <v>44520</v>
      </c>
      <c r="E1009" s="248">
        <v>53424</v>
      </c>
      <c r="G1009" s="259"/>
    </row>
    <row r="1010" spans="1:7" ht="51" x14ac:dyDescent="0.3">
      <c r="A1010" s="246">
        <v>7</v>
      </c>
      <c r="B1010" s="247" t="s">
        <v>1977</v>
      </c>
      <c r="C1010" s="251" t="s">
        <v>1978</v>
      </c>
      <c r="D1010" s="242">
        <v>44520</v>
      </c>
      <c r="E1010" s="248">
        <v>53424</v>
      </c>
      <c r="G1010" s="259"/>
    </row>
    <row r="1011" spans="1:7" ht="40.799999999999997" x14ac:dyDescent="0.3">
      <c r="A1011" s="246">
        <v>8</v>
      </c>
      <c r="B1011" s="247" t="s">
        <v>1979</v>
      </c>
      <c r="C1011" s="251" t="s">
        <v>1980</v>
      </c>
      <c r="D1011" s="242">
        <v>44180</v>
      </c>
      <c r="E1011" s="248">
        <v>53016</v>
      </c>
      <c r="G1011" s="259"/>
    </row>
    <row r="1012" spans="1:7" ht="40.799999999999997" x14ac:dyDescent="0.3">
      <c r="A1012" s="246">
        <v>9</v>
      </c>
      <c r="B1012" s="247" t="s">
        <v>1981</v>
      </c>
      <c r="C1012" s="251" t="s">
        <v>1982</v>
      </c>
      <c r="D1012" s="242">
        <v>44180</v>
      </c>
      <c r="E1012" s="248">
        <v>53016</v>
      </c>
      <c r="G1012" s="259"/>
    </row>
    <row r="1013" spans="1:7" ht="40.799999999999997" x14ac:dyDescent="0.3">
      <c r="A1013" s="246">
        <v>10</v>
      </c>
      <c r="B1013" s="247" t="s">
        <v>1983</v>
      </c>
      <c r="C1013" s="251" t="s">
        <v>1984</v>
      </c>
      <c r="D1013" s="242">
        <v>44180</v>
      </c>
      <c r="E1013" s="248">
        <v>53016</v>
      </c>
      <c r="G1013" s="259"/>
    </row>
    <row r="1014" spans="1:7" x14ac:dyDescent="0.3">
      <c r="A1014" s="244"/>
      <c r="B1014" s="322" t="s">
        <v>1726</v>
      </c>
      <c r="C1014" s="323"/>
      <c r="D1014" s="245" t="s">
        <v>34</v>
      </c>
      <c r="E1014" s="245" t="s">
        <v>55</v>
      </c>
      <c r="G1014" s="259"/>
    </row>
    <row r="1015" spans="1:7" x14ac:dyDescent="0.3">
      <c r="A1015" s="246">
        <v>11</v>
      </c>
      <c r="B1015" s="247" t="s">
        <v>1728</v>
      </c>
      <c r="C1015" s="247" t="s">
        <v>1729</v>
      </c>
      <c r="D1015" s="242">
        <v>15540</v>
      </c>
      <c r="E1015" s="248">
        <v>18648</v>
      </c>
      <c r="G1015" s="261"/>
    </row>
    <row r="1016" spans="1:7" x14ac:dyDescent="0.3">
      <c r="A1016" s="246">
        <v>12</v>
      </c>
      <c r="B1016" s="247" t="s">
        <v>1730</v>
      </c>
      <c r="C1016" s="247" t="s">
        <v>1731</v>
      </c>
      <c r="D1016" s="242">
        <v>19620</v>
      </c>
      <c r="E1016" s="248">
        <v>23544</v>
      </c>
      <c r="G1016" s="261"/>
    </row>
    <row r="1017" spans="1:7" x14ac:dyDescent="0.3">
      <c r="A1017" s="246">
        <v>13</v>
      </c>
      <c r="B1017" s="247" t="s">
        <v>1732</v>
      </c>
      <c r="C1017" s="247" t="s">
        <v>1733</v>
      </c>
      <c r="D1017" s="242">
        <v>23620</v>
      </c>
      <c r="E1017" s="248">
        <v>28344</v>
      </c>
      <c r="G1017" s="261"/>
    </row>
    <row r="1018" spans="1:7" x14ac:dyDescent="0.3">
      <c r="A1018" s="246">
        <v>14</v>
      </c>
      <c r="B1018" s="247" t="s">
        <v>1734</v>
      </c>
      <c r="C1018" s="247" t="s">
        <v>1735</v>
      </c>
      <c r="D1018" s="242">
        <v>27620</v>
      </c>
      <c r="E1018" s="248">
        <v>33144</v>
      </c>
      <c r="G1018" s="261"/>
    </row>
    <row r="1019" spans="1:7" ht="15" customHeight="1" x14ac:dyDescent="0.3">
      <c r="A1019" s="246">
        <v>15</v>
      </c>
      <c r="B1019" s="247" t="s">
        <v>1736</v>
      </c>
      <c r="C1019" s="247" t="s">
        <v>1737</v>
      </c>
      <c r="D1019" s="242">
        <v>31620</v>
      </c>
      <c r="E1019" s="248">
        <v>37944</v>
      </c>
      <c r="G1019" s="261"/>
    </row>
    <row r="1020" spans="1:7" x14ac:dyDescent="0.3">
      <c r="A1020" s="246">
        <v>16</v>
      </c>
      <c r="B1020" s="247" t="s">
        <v>1738</v>
      </c>
      <c r="C1020" s="247" t="s">
        <v>1739</v>
      </c>
      <c r="D1020" s="242">
        <v>35620</v>
      </c>
      <c r="E1020" s="248">
        <v>42744</v>
      </c>
      <c r="G1020" s="261"/>
    </row>
    <row r="1021" spans="1:7" x14ac:dyDescent="0.3">
      <c r="A1021" s="244"/>
      <c r="B1021" s="322" t="s">
        <v>1985</v>
      </c>
      <c r="C1021" s="323"/>
      <c r="D1021" s="245" t="s">
        <v>34</v>
      </c>
      <c r="E1021" s="245" t="s">
        <v>55</v>
      </c>
      <c r="G1021" s="259"/>
    </row>
    <row r="1022" spans="1:7" s="238" customFormat="1" x14ac:dyDescent="0.3">
      <c r="A1022" s="246">
        <v>17</v>
      </c>
      <c r="B1022" s="247" t="s">
        <v>1986</v>
      </c>
      <c r="C1022" s="247" t="s">
        <v>1987</v>
      </c>
      <c r="D1022" s="248">
        <v>66870</v>
      </c>
      <c r="E1022" s="248">
        <v>80244</v>
      </c>
      <c r="F1022" s="234"/>
      <c r="G1022" s="259"/>
    </row>
    <row r="1023" spans="1:7" s="238" customFormat="1" x14ac:dyDescent="0.3">
      <c r="A1023" s="244"/>
      <c r="B1023" s="322" t="s">
        <v>1740</v>
      </c>
      <c r="C1023" s="323"/>
      <c r="D1023" s="245" t="s">
        <v>34</v>
      </c>
      <c r="E1023" s="245" t="s">
        <v>55</v>
      </c>
      <c r="F1023" s="234"/>
      <c r="G1023" s="259"/>
    </row>
    <row r="1024" spans="1:7" ht="40.799999999999997" x14ac:dyDescent="0.3">
      <c r="A1024" s="246">
        <v>18</v>
      </c>
      <c r="B1024" s="247" t="s">
        <v>1988</v>
      </c>
      <c r="C1024" s="251" t="s">
        <v>1989</v>
      </c>
      <c r="D1024" s="248">
        <v>29700</v>
      </c>
      <c r="E1024" s="248">
        <v>35640</v>
      </c>
      <c r="G1024" s="259"/>
    </row>
    <row r="1025" spans="1:7" ht="21" x14ac:dyDescent="0.3">
      <c r="A1025" s="246">
        <v>19</v>
      </c>
      <c r="B1025" s="247" t="s">
        <v>1990</v>
      </c>
      <c r="C1025" s="251" t="s">
        <v>1991</v>
      </c>
      <c r="D1025" s="248">
        <v>7070</v>
      </c>
      <c r="E1025" s="248">
        <v>8484</v>
      </c>
      <c r="G1025" s="259"/>
    </row>
    <row r="1026" spans="1:7" x14ac:dyDescent="0.3">
      <c r="A1026" s="326"/>
      <c r="B1026" s="326"/>
      <c r="C1026" s="326"/>
      <c r="D1026" s="326"/>
      <c r="E1026" s="326"/>
      <c r="G1026" s="259"/>
    </row>
    <row r="1027" spans="1:7" x14ac:dyDescent="0.3">
      <c r="A1027" s="333"/>
      <c r="B1027" s="333"/>
      <c r="C1027" s="333"/>
      <c r="D1027" s="333"/>
      <c r="E1027" s="333"/>
      <c r="G1027" s="259"/>
    </row>
    <row r="1028" spans="1:7" ht="20.399999999999999" x14ac:dyDescent="0.35">
      <c r="A1028" s="317" t="s">
        <v>1992</v>
      </c>
      <c r="B1028" s="295" t="s">
        <v>1648</v>
      </c>
      <c r="C1028" s="296"/>
      <c r="D1028" s="237"/>
      <c r="E1028" s="237"/>
      <c r="F1028" s="270" t="s">
        <v>37</v>
      </c>
      <c r="G1028" s="259"/>
    </row>
    <row r="1029" spans="1:7" x14ac:dyDescent="0.3">
      <c r="A1029" s="317"/>
      <c r="B1029" s="318" t="s">
        <v>1797</v>
      </c>
      <c r="C1029" s="319"/>
      <c r="D1029" s="239"/>
      <c r="E1029" s="239"/>
      <c r="G1029" s="259"/>
    </row>
    <row r="1030" spans="1:7" x14ac:dyDescent="0.3">
      <c r="A1030" s="317"/>
      <c r="B1030" s="320" t="s">
        <v>1652</v>
      </c>
      <c r="C1030" s="321"/>
      <c r="D1030" s="240"/>
      <c r="E1030" s="240"/>
      <c r="G1030" s="259"/>
    </row>
    <row r="1031" spans="1:7" ht="42" customHeight="1" x14ac:dyDescent="0.3">
      <c r="A1031" s="317"/>
      <c r="B1031" s="315" t="s">
        <v>1963</v>
      </c>
      <c r="C1031" s="316"/>
      <c r="D1031" s="241"/>
      <c r="E1031" s="241"/>
      <c r="G1031" s="259"/>
    </row>
    <row r="1032" spans="1:7" x14ac:dyDescent="0.3">
      <c r="A1032" s="317"/>
      <c r="B1032" s="320" t="s">
        <v>1656</v>
      </c>
      <c r="C1032" s="321"/>
      <c r="D1032" s="240"/>
      <c r="E1032" s="240"/>
      <c r="G1032" s="259"/>
    </row>
    <row r="1033" spans="1:7" x14ac:dyDescent="0.3">
      <c r="A1033" s="317"/>
      <c r="B1033" s="330" t="s">
        <v>1838</v>
      </c>
      <c r="C1033" s="331"/>
      <c r="D1033" s="242"/>
      <c r="E1033" s="242"/>
      <c r="G1033" s="259"/>
    </row>
    <row r="1034" spans="1:7" ht="15" customHeight="1" x14ac:dyDescent="0.3">
      <c r="A1034" s="317"/>
      <c r="B1034" s="320" t="s">
        <v>1660</v>
      </c>
      <c r="C1034" s="321"/>
      <c r="D1034" s="240"/>
      <c r="E1034" s="240"/>
      <c r="G1034" s="259"/>
    </row>
    <row r="1035" spans="1:7" ht="91.95" customHeight="1" x14ac:dyDescent="0.3">
      <c r="A1035" s="317"/>
      <c r="B1035" s="332" t="s">
        <v>1964</v>
      </c>
      <c r="C1035" s="316"/>
      <c r="D1035" s="241"/>
      <c r="E1035" s="241"/>
      <c r="G1035" s="259"/>
    </row>
    <row r="1036" spans="1:7" x14ac:dyDescent="0.3">
      <c r="A1036" s="317"/>
      <c r="B1036" s="336" t="s">
        <v>1839</v>
      </c>
      <c r="C1036" s="336"/>
      <c r="D1036" s="240"/>
      <c r="E1036" s="240"/>
      <c r="G1036" s="259"/>
    </row>
    <row r="1037" spans="1:7" x14ac:dyDescent="0.3">
      <c r="A1037" s="317"/>
      <c r="B1037" s="334" t="s">
        <v>1993</v>
      </c>
      <c r="C1037" s="335"/>
      <c r="D1037" s="243"/>
      <c r="E1037" s="243"/>
      <c r="G1037" s="259"/>
    </row>
    <row r="1038" spans="1:7" x14ac:dyDescent="0.3">
      <c r="A1038" s="327"/>
      <c r="B1038" s="328"/>
      <c r="C1038" s="328"/>
      <c r="D1038" s="328"/>
      <c r="E1038" s="329"/>
      <c r="G1038" s="259"/>
    </row>
    <row r="1039" spans="1:7" x14ac:dyDescent="0.3">
      <c r="A1039" s="244"/>
      <c r="B1039" s="322" t="s">
        <v>1841</v>
      </c>
      <c r="C1039" s="323"/>
      <c r="D1039" s="245" t="s">
        <v>34</v>
      </c>
      <c r="E1039" s="245" t="s">
        <v>55</v>
      </c>
      <c r="G1039" s="259"/>
    </row>
    <row r="1040" spans="1:7" x14ac:dyDescent="0.3">
      <c r="A1040" s="246">
        <v>1</v>
      </c>
      <c r="B1040" s="247" t="s">
        <v>1993</v>
      </c>
      <c r="C1040" s="247" t="s">
        <v>1994</v>
      </c>
      <c r="D1040" s="248">
        <v>70200</v>
      </c>
      <c r="E1040" s="248">
        <v>84240</v>
      </c>
      <c r="G1040" s="259"/>
    </row>
    <row r="1041" spans="1:7" x14ac:dyDescent="0.3">
      <c r="A1041" s="244"/>
      <c r="B1041" s="322" t="s">
        <v>1673</v>
      </c>
      <c r="C1041" s="323"/>
      <c r="D1041" s="245" t="s">
        <v>34</v>
      </c>
      <c r="E1041" s="245" t="s">
        <v>55</v>
      </c>
      <c r="G1041" s="259"/>
    </row>
    <row r="1042" spans="1:7" ht="40.799999999999997" x14ac:dyDescent="0.3">
      <c r="A1042" s="246">
        <v>2</v>
      </c>
      <c r="B1042" s="249" t="s">
        <v>1995</v>
      </c>
      <c r="C1042" s="250" t="s">
        <v>1996</v>
      </c>
      <c r="D1042" s="248">
        <v>36060</v>
      </c>
      <c r="E1042" s="248">
        <v>43272</v>
      </c>
      <c r="G1042" s="259"/>
    </row>
    <row r="1043" spans="1:7" x14ac:dyDescent="0.3">
      <c r="A1043" s="326"/>
      <c r="B1043" s="326"/>
      <c r="C1043" s="326"/>
      <c r="D1043" s="326"/>
      <c r="E1043" s="326"/>
      <c r="G1043" s="259"/>
    </row>
    <row r="1044" spans="1:7" ht="40.799999999999997" x14ac:dyDescent="0.3">
      <c r="A1044" s="246">
        <v>3</v>
      </c>
      <c r="B1044" s="249" t="s">
        <v>1997</v>
      </c>
      <c r="C1044" s="250" t="s">
        <v>1998</v>
      </c>
      <c r="D1044" s="248">
        <v>36060</v>
      </c>
      <c r="E1044" s="248">
        <v>43272</v>
      </c>
      <c r="G1044" s="259"/>
    </row>
    <row r="1045" spans="1:7" ht="20.399999999999999" x14ac:dyDescent="0.3">
      <c r="A1045" s="246">
        <v>4</v>
      </c>
      <c r="B1045" s="249" t="s">
        <v>1971</v>
      </c>
      <c r="C1045" s="250" t="s">
        <v>1972</v>
      </c>
      <c r="D1045" s="248">
        <v>41570</v>
      </c>
      <c r="E1045" s="248">
        <v>49884</v>
      </c>
      <c r="G1045" s="259"/>
    </row>
    <row r="1046" spans="1:7" ht="20.399999999999999" x14ac:dyDescent="0.35">
      <c r="A1046" s="244"/>
      <c r="B1046" s="322" t="s">
        <v>1706</v>
      </c>
      <c r="C1046" s="323"/>
      <c r="D1046" s="245" t="s">
        <v>34</v>
      </c>
      <c r="E1046" s="245" t="s">
        <v>55</v>
      </c>
      <c r="F1046" s="270" t="s">
        <v>37</v>
      </c>
      <c r="G1046" s="259"/>
    </row>
    <row r="1047" spans="1:7" ht="51" x14ac:dyDescent="0.3">
      <c r="A1047" s="246">
        <v>5</v>
      </c>
      <c r="B1047" s="247" t="s">
        <v>1973</v>
      </c>
      <c r="C1047" s="251" t="s">
        <v>1974</v>
      </c>
      <c r="D1047" s="242">
        <v>44520</v>
      </c>
      <c r="E1047" s="248">
        <v>53424</v>
      </c>
      <c r="G1047" s="259"/>
    </row>
    <row r="1048" spans="1:7" ht="51" x14ac:dyDescent="0.3">
      <c r="A1048" s="246">
        <v>6</v>
      </c>
      <c r="B1048" s="247" t="s">
        <v>1975</v>
      </c>
      <c r="C1048" s="251" t="s">
        <v>1976</v>
      </c>
      <c r="D1048" s="242">
        <v>44520</v>
      </c>
      <c r="E1048" s="248">
        <v>53424</v>
      </c>
      <c r="G1048" s="259"/>
    </row>
    <row r="1049" spans="1:7" ht="51" x14ac:dyDescent="0.3">
      <c r="A1049" s="246">
        <v>7</v>
      </c>
      <c r="B1049" s="247" t="s">
        <v>1977</v>
      </c>
      <c r="C1049" s="251" t="s">
        <v>1978</v>
      </c>
      <c r="D1049" s="242">
        <v>44520</v>
      </c>
      <c r="E1049" s="248">
        <v>53424</v>
      </c>
      <c r="G1049" s="259"/>
    </row>
    <row r="1050" spans="1:7" ht="40.799999999999997" x14ac:dyDescent="0.3">
      <c r="A1050" s="246">
        <v>8</v>
      </c>
      <c r="B1050" s="247" t="s">
        <v>1979</v>
      </c>
      <c r="C1050" s="251" t="s">
        <v>1980</v>
      </c>
      <c r="D1050" s="242">
        <v>44180</v>
      </c>
      <c r="E1050" s="248">
        <v>53016</v>
      </c>
      <c r="G1050" s="259"/>
    </row>
    <row r="1051" spans="1:7" ht="40.799999999999997" x14ac:dyDescent="0.3">
      <c r="A1051" s="246">
        <v>9</v>
      </c>
      <c r="B1051" s="247" t="s">
        <v>1981</v>
      </c>
      <c r="C1051" s="251" t="s">
        <v>1982</v>
      </c>
      <c r="D1051" s="242">
        <v>44180</v>
      </c>
      <c r="E1051" s="248">
        <v>53016</v>
      </c>
      <c r="G1051" s="259"/>
    </row>
    <row r="1052" spans="1:7" ht="40.799999999999997" x14ac:dyDescent="0.3">
      <c r="A1052" s="246">
        <v>10</v>
      </c>
      <c r="B1052" s="247" t="s">
        <v>1983</v>
      </c>
      <c r="C1052" s="251" t="s">
        <v>1984</v>
      </c>
      <c r="D1052" s="242">
        <v>44180</v>
      </c>
      <c r="E1052" s="248">
        <v>53016</v>
      </c>
      <c r="G1052" s="259"/>
    </row>
    <row r="1053" spans="1:7" x14ac:dyDescent="0.3">
      <c r="A1053" s="244"/>
      <c r="B1053" s="322" t="s">
        <v>1726</v>
      </c>
      <c r="C1053" s="323"/>
      <c r="D1053" s="245" t="s">
        <v>34</v>
      </c>
      <c r="E1053" s="245" t="s">
        <v>55</v>
      </c>
      <c r="G1053" s="259"/>
    </row>
    <row r="1054" spans="1:7" x14ac:dyDescent="0.3">
      <c r="A1054" s="246">
        <v>11</v>
      </c>
      <c r="B1054" s="247" t="s">
        <v>1728</v>
      </c>
      <c r="C1054" s="247" t="s">
        <v>1729</v>
      </c>
      <c r="D1054" s="242">
        <v>15540</v>
      </c>
      <c r="E1054" s="248">
        <v>18648</v>
      </c>
      <c r="G1054" s="261"/>
    </row>
    <row r="1055" spans="1:7" x14ac:dyDescent="0.3">
      <c r="A1055" s="246">
        <v>12</v>
      </c>
      <c r="B1055" s="247" t="s">
        <v>1730</v>
      </c>
      <c r="C1055" s="247" t="s">
        <v>1731</v>
      </c>
      <c r="D1055" s="242">
        <v>19620</v>
      </c>
      <c r="E1055" s="248">
        <v>23544</v>
      </c>
      <c r="G1055" s="261"/>
    </row>
    <row r="1056" spans="1:7" x14ac:dyDescent="0.3">
      <c r="A1056" s="246">
        <v>13</v>
      </c>
      <c r="B1056" s="247" t="s">
        <v>1732</v>
      </c>
      <c r="C1056" s="247" t="s">
        <v>1733</v>
      </c>
      <c r="D1056" s="242">
        <v>23620</v>
      </c>
      <c r="E1056" s="248">
        <v>28344</v>
      </c>
      <c r="G1056" s="261"/>
    </row>
    <row r="1057" spans="1:7" x14ac:dyDescent="0.3">
      <c r="A1057" s="246">
        <v>14</v>
      </c>
      <c r="B1057" s="247" t="s">
        <v>1734</v>
      </c>
      <c r="C1057" s="247" t="s">
        <v>1735</v>
      </c>
      <c r="D1057" s="242">
        <v>27620</v>
      </c>
      <c r="E1057" s="248">
        <v>33144</v>
      </c>
      <c r="G1057" s="261"/>
    </row>
    <row r="1058" spans="1:7" ht="15" customHeight="1" x14ac:dyDescent="0.3">
      <c r="A1058" s="246">
        <v>15</v>
      </c>
      <c r="B1058" s="247" t="s">
        <v>1736</v>
      </c>
      <c r="C1058" s="247" t="s">
        <v>1737</v>
      </c>
      <c r="D1058" s="242">
        <v>31620</v>
      </c>
      <c r="E1058" s="248">
        <v>37944</v>
      </c>
      <c r="G1058" s="261"/>
    </row>
    <row r="1059" spans="1:7" ht="15" customHeight="1" x14ac:dyDescent="0.3">
      <c r="A1059" s="246">
        <v>16</v>
      </c>
      <c r="B1059" s="247" t="s">
        <v>1738</v>
      </c>
      <c r="C1059" s="247" t="s">
        <v>1739</v>
      </c>
      <c r="D1059" s="242">
        <v>35620</v>
      </c>
      <c r="E1059" s="248">
        <v>42744</v>
      </c>
      <c r="G1059" s="261"/>
    </row>
    <row r="1060" spans="1:7" x14ac:dyDescent="0.3">
      <c r="A1060" s="244"/>
      <c r="B1060" s="322" t="s">
        <v>1985</v>
      </c>
      <c r="C1060" s="323"/>
      <c r="D1060" s="245" t="s">
        <v>34</v>
      </c>
      <c r="E1060" s="245" t="s">
        <v>55</v>
      </c>
      <c r="G1060" s="259"/>
    </row>
    <row r="1061" spans="1:7" x14ac:dyDescent="0.3">
      <c r="A1061" s="246">
        <v>17</v>
      </c>
      <c r="B1061" s="247" t="s">
        <v>1986</v>
      </c>
      <c r="C1061" s="247" t="s">
        <v>1987</v>
      </c>
      <c r="D1061" s="248">
        <v>66870</v>
      </c>
      <c r="E1061" s="248">
        <v>80244</v>
      </c>
      <c r="G1061" s="259"/>
    </row>
    <row r="1062" spans="1:7" x14ac:dyDescent="0.3">
      <c r="A1062" s="244"/>
      <c r="B1062" s="322" t="s">
        <v>1740</v>
      </c>
      <c r="C1062" s="323"/>
      <c r="D1062" s="245" t="s">
        <v>34</v>
      </c>
      <c r="E1062" s="245" t="s">
        <v>55</v>
      </c>
      <c r="G1062" s="259"/>
    </row>
    <row r="1063" spans="1:7" ht="40.799999999999997" x14ac:dyDescent="0.3">
      <c r="A1063" s="246">
        <v>18</v>
      </c>
      <c r="B1063" s="247" t="s">
        <v>1988</v>
      </c>
      <c r="C1063" s="251" t="s">
        <v>1989</v>
      </c>
      <c r="D1063" s="248">
        <v>29700</v>
      </c>
      <c r="E1063" s="248">
        <v>35640</v>
      </c>
      <c r="G1063" s="259"/>
    </row>
    <row r="1064" spans="1:7" ht="21" x14ac:dyDescent="0.3">
      <c r="A1064" s="246">
        <v>19</v>
      </c>
      <c r="B1064" s="247" t="s">
        <v>1990</v>
      </c>
      <c r="C1064" s="251" t="s">
        <v>1991</v>
      </c>
      <c r="D1064" s="248">
        <v>7070</v>
      </c>
      <c r="E1064" s="248">
        <v>8484</v>
      </c>
      <c r="G1064" s="259"/>
    </row>
    <row r="1065" spans="1:7" ht="15" customHeight="1" x14ac:dyDescent="0.3">
      <c r="A1065" s="326"/>
      <c r="B1065" s="326"/>
      <c r="C1065" s="326"/>
      <c r="D1065" s="326"/>
      <c r="E1065" s="326"/>
      <c r="G1065" s="259"/>
    </row>
    <row r="1066" spans="1:7" x14ac:dyDescent="0.3">
      <c r="A1066" s="333"/>
      <c r="B1066" s="333"/>
      <c r="C1066" s="333"/>
      <c r="D1066" s="333"/>
      <c r="E1066" s="333"/>
      <c r="G1066" s="259"/>
    </row>
    <row r="1067" spans="1:7" ht="20.399999999999999" x14ac:dyDescent="0.35">
      <c r="A1067" s="317" t="s">
        <v>1999</v>
      </c>
      <c r="B1067" s="295" t="s">
        <v>1648</v>
      </c>
      <c r="C1067" s="296"/>
      <c r="D1067" s="237"/>
      <c r="E1067" s="237"/>
      <c r="F1067" s="270" t="s">
        <v>37</v>
      </c>
      <c r="G1067" s="259"/>
    </row>
    <row r="1068" spans="1:7" ht="30" customHeight="1" x14ac:dyDescent="0.3">
      <c r="A1068" s="317"/>
      <c r="B1068" s="318" t="s">
        <v>1797</v>
      </c>
      <c r="C1068" s="319"/>
      <c r="D1068" s="239"/>
      <c r="E1068" s="239"/>
      <c r="G1068" s="259"/>
    </row>
    <row r="1069" spans="1:7" x14ac:dyDescent="0.3">
      <c r="A1069" s="317"/>
      <c r="B1069" s="320" t="s">
        <v>1652</v>
      </c>
      <c r="C1069" s="321"/>
      <c r="D1069" s="240"/>
      <c r="E1069" s="240"/>
      <c r="G1069" s="259"/>
    </row>
    <row r="1070" spans="1:7" ht="36.6" customHeight="1" x14ac:dyDescent="0.3">
      <c r="A1070" s="317"/>
      <c r="B1070" s="315" t="s">
        <v>1963</v>
      </c>
      <c r="C1070" s="316"/>
      <c r="D1070" s="241"/>
      <c r="E1070" s="241"/>
      <c r="G1070" s="259"/>
    </row>
    <row r="1071" spans="1:7" ht="15" customHeight="1" x14ac:dyDescent="0.3">
      <c r="A1071" s="317"/>
      <c r="B1071" s="320" t="s">
        <v>1656</v>
      </c>
      <c r="C1071" s="321"/>
      <c r="D1071" s="240"/>
      <c r="E1071" s="240"/>
      <c r="G1071" s="259"/>
    </row>
    <row r="1072" spans="1:7" x14ac:dyDescent="0.3">
      <c r="A1072" s="317"/>
      <c r="B1072" s="330" t="s">
        <v>1854</v>
      </c>
      <c r="C1072" s="331"/>
      <c r="D1072" s="242"/>
      <c r="E1072" s="242"/>
      <c r="G1072" s="259"/>
    </row>
    <row r="1073" spans="1:7" x14ac:dyDescent="0.3">
      <c r="A1073" s="317"/>
      <c r="B1073" s="320" t="s">
        <v>1660</v>
      </c>
      <c r="C1073" s="321"/>
      <c r="D1073" s="240"/>
      <c r="E1073" s="240"/>
      <c r="G1073" s="259"/>
    </row>
    <row r="1074" spans="1:7" s="238" customFormat="1" ht="92.4" customHeight="1" x14ac:dyDescent="0.3">
      <c r="A1074" s="317"/>
      <c r="B1074" s="332" t="s">
        <v>1964</v>
      </c>
      <c r="C1074" s="316"/>
      <c r="D1074" s="241"/>
      <c r="E1074" s="241"/>
      <c r="F1074" s="234"/>
      <c r="G1074" s="259"/>
    </row>
    <row r="1075" spans="1:7" s="238" customFormat="1" x14ac:dyDescent="0.3">
      <c r="A1075" s="317"/>
      <c r="B1075" s="336" t="s">
        <v>1839</v>
      </c>
      <c r="C1075" s="336"/>
      <c r="D1075" s="240"/>
      <c r="E1075" s="240"/>
      <c r="F1075" s="234"/>
      <c r="G1075" s="259"/>
    </row>
    <row r="1076" spans="1:7" x14ac:dyDescent="0.3">
      <c r="A1076" s="317"/>
      <c r="B1076" s="334" t="s">
        <v>1993</v>
      </c>
      <c r="C1076" s="335"/>
      <c r="D1076" s="243"/>
      <c r="E1076" s="243"/>
      <c r="G1076" s="259"/>
    </row>
    <row r="1077" spans="1:7" ht="30" customHeight="1" x14ac:dyDescent="0.3">
      <c r="A1077" s="327"/>
      <c r="B1077" s="328"/>
      <c r="C1077" s="328"/>
      <c r="D1077" s="328"/>
      <c r="E1077" s="329"/>
      <c r="G1077" s="259"/>
    </row>
    <row r="1078" spans="1:7" x14ac:dyDescent="0.3">
      <c r="A1078" s="244"/>
      <c r="B1078" s="322" t="s">
        <v>1841</v>
      </c>
      <c r="C1078" s="323"/>
      <c r="D1078" s="245" t="s">
        <v>34</v>
      </c>
      <c r="E1078" s="245" t="s">
        <v>55</v>
      </c>
      <c r="G1078" s="259"/>
    </row>
    <row r="1079" spans="1:7" x14ac:dyDescent="0.3">
      <c r="A1079" s="246">
        <v>1</v>
      </c>
      <c r="B1079" s="247" t="s">
        <v>1993</v>
      </c>
      <c r="C1079" s="247" t="s">
        <v>1994</v>
      </c>
      <c r="D1079" s="248">
        <v>70200</v>
      </c>
      <c r="E1079" s="248">
        <v>84240</v>
      </c>
      <c r="G1079" s="259"/>
    </row>
    <row r="1080" spans="1:7" x14ac:dyDescent="0.3">
      <c r="A1080" s="244"/>
      <c r="B1080" s="322" t="s">
        <v>1673</v>
      </c>
      <c r="C1080" s="323"/>
      <c r="D1080" s="245" t="s">
        <v>34</v>
      </c>
      <c r="E1080" s="245" t="s">
        <v>55</v>
      </c>
      <c r="G1080" s="259"/>
    </row>
    <row r="1081" spans="1:7" ht="40.799999999999997" x14ac:dyDescent="0.3">
      <c r="A1081" s="246">
        <v>2</v>
      </c>
      <c r="B1081" s="249" t="s">
        <v>2000</v>
      </c>
      <c r="C1081" s="250" t="s">
        <v>1996</v>
      </c>
      <c r="D1081" s="248">
        <v>36060</v>
      </c>
      <c r="E1081" s="248">
        <v>43272</v>
      </c>
      <c r="G1081" s="259"/>
    </row>
    <row r="1082" spans="1:7" x14ac:dyDescent="0.3">
      <c r="A1082" s="326"/>
      <c r="B1082" s="326"/>
      <c r="C1082" s="326"/>
      <c r="D1082" s="326"/>
      <c r="E1082" s="326"/>
      <c r="G1082" s="259"/>
    </row>
    <row r="1083" spans="1:7" ht="40.799999999999997" x14ac:dyDescent="0.3">
      <c r="A1083" s="246">
        <v>3</v>
      </c>
      <c r="B1083" s="249" t="s">
        <v>2001</v>
      </c>
      <c r="C1083" s="250" t="s">
        <v>1998</v>
      </c>
      <c r="D1083" s="248">
        <v>36060</v>
      </c>
      <c r="E1083" s="248">
        <v>43272</v>
      </c>
      <c r="G1083" s="259"/>
    </row>
    <row r="1084" spans="1:7" ht="20.399999999999999" x14ac:dyDescent="0.3">
      <c r="A1084" s="246">
        <v>4</v>
      </c>
      <c r="B1084" s="249" t="s">
        <v>2002</v>
      </c>
      <c r="C1084" s="250" t="s">
        <v>1972</v>
      </c>
      <c r="D1084" s="248">
        <v>41570</v>
      </c>
      <c r="E1084" s="248">
        <v>49884</v>
      </c>
      <c r="G1084" s="259"/>
    </row>
    <row r="1085" spans="1:7" ht="20.399999999999999" x14ac:dyDescent="0.35">
      <c r="A1085" s="244"/>
      <c r="B1085" s="322" t="s">
        <v>1706</v>
      </c>
      <c r="C1085" s="323"/>
      <c r="D1085" s="245" t="s">
        <v>34</v>
      </c>
      <c r="E1085" s="245" t="s">
        <v>55</v>
      </c>
      <c r="F1085" s="270" t="s">
        <v>37</v>
      </c>
      <c r="G1085" s="259"/>
    </row>
    <row r="1086" spans="1:7" ht="51" x14ac:dyDescent="0.3">
      <c r="A1086" s="246">
        <v>5</v>
      </c>
      <c r="B1086" s="247" t="s">
        <v>1973</v>
      </c>
      <c r="C1086" s="251" t="s">
        <v>1974</v>
      </c>
      <c r="D1086" s="242">
        <v>44520</v>
      </c>
      <c r="E1086" s="248">
        <v>53424</v>
      </c>
      <c r="G1086" s="259"/>
    </row>
    <row r="1087" spans="1:7" ht="51" x14ac:dyDescent="0.3">
      <c r="A1087" s="246">
        <v>6</v>
      </c>
      <c r="B1087" s="247" t="s">
        <v>1975</v>
      </c>
      <c r="C1087" s="251" t="s">
        <v>1976</v>
      </c>
      <c r="D1087" s="242">
        <v>44520</v>
      </c>
      <c r="E1087" s="248">
        <v>53424</v>
      </c>
      <c r="G1087" s="259"/>
    </row>
    <row r="1088" spans="1:7" ht="51" x14ac:dyDescent="0.3">
      <c r="A1088" s="246">
        <v>7</v>
      </c>
      <c r="B1088" s="247" t="s">
        <v>1977</v>
      </c>
      <c r="C1088" s="251" t="s">
        <v>1978</v>
      </c>
      <c r="D1088" s="242">
        <v>44520</v>
      </c>
      <c r="E1088" s="248">
        <v>53424</v>
      </c>
      <c r="G1088" s="259"/>
    </row>
    <row r="1089" spans="1:7" ht="40.799999999999997" x14ac:dyDescent="0.3">
      <c r="A1089" s="246">
        <v>8</v>
      </c>
      <c r="B1089" s="247" t="s">
        <v>1979</v>
      </c>
      <c r="C1089" s="251" t="s">
        <v>1980</v>
      </c>
      <c r="D1089" s="242">
        <v>44180</v>
      </c>
      <c r="E1089" s="248">
        <v>53016</v>
      </c>
      <c r="G1089" s="259"/>
    </row>
    <row r="1090" spans="1:7" ht="40.799999999999997" x14ac:dyDescent="0.3">
      <c r="A1090" s="246">
        <v>9</v>
      </c>
      <c r="B1090" s="247" t="s">
        <v>1981</v>
      </c>
      <c r="C1090" s="251" t="s">
        <v>1982</v>
      </c>
      <c r="D1090" s="242">
        <v>44180</v>
      </c>
      <c r="E1090" s="248">
        <v>53016</v>
      </c>
      <c r="G1090" s="259"/>
    </row>
    <row r="1091" spans="1:7" ht="30" customHeight="1" x14ac:dyDescent="0.3">
      <c r="A1091" s="246">
        <v>10</v>
      </c>
      <c r="B1091" s="247" t="s">
        <v>1983</v>
      </c>
      <c r="C1091" s="251" t="s">
        <v>1984</v>
      </c>
      <c r="D1091" s="242">
        <v>44180</v>
      </c>
      <c r="E1091" s="248">
        <v>53016</v>
      </c>
      <c r="G1091" s="259"/>
    </row>
    <row r="1092" spans="1:7" ht="15" customHeight="1" x14ac:dyDescent="0.3">
      <c r="A1092" s="244"/>
      <c r="B1092" s="322" t="s">
        <v>1726</v>
      </c>
      <c r="C1092" s="323"/>
      <c r="D1092" s="245" t="s">
        <v>34</v>
      </c>
      <c r="E1092" s="245" t="s">
        <v>55</v>
      </c>
      <c r="G1092" s="259"/>
    </row>
    <row r="1093" spans="1:7" x14ac:dyDescent="0.3">
      <c r="A1093" s="246">
        <v>11</v>
      </c>
      <c r="B1093" s="247" t="s">
        <v>1728</v>
      </c>
      <c r="C1093" s="247" t="s">
        <v>1729</v>
      </c>
      <c r="D1093" s="242">
        <v>15540</v>
      </c>
      <c r="E1093" s="248">
        <v>18648</v>
      </c>
      <c r="G1093" s="261"/>
    </row>
    <row r="1094" spans="1:7" x14ac:dyDescent="0.3">
      <c r="A1094" s="246">
        <v>12</v>
      </c>
      <c r="B1094" s="247" t="s">
        <v>1730</v>
      </c>
      <c r="C1094" s="247" t="s">
        <v>1731</v>
      </c>
      <c r="D1094" s="242">
        <v>19620</v>
      </c>
      <c r="E1094" s="248">
        <v>23544</v>
      </c>
      <c r="G1094" s="261"/>
    </row>
    <row r="1095" spans="1:7" x14ac:dyDescent="0.3">
      <c r="A1095" s="246">
        <v>13</v>
      </c>
      <c r="B1095" s="247" t="s">
        <v>1732</v>
      </c>
      <c r="C1095" s="247" t="s">
        <v>1733</v>
      </c>
      <c r="D1095" s="242">
        <v>23620</v>
      </c>
      <c r="E1095" s="248">
        <v>28344</v>
      </c>
      <c r="G1095" s="261"/>
    </row>
    <row r="1096" spans="1:7" x14ac:dyDescent="0.3">
      <c r="A1096" s="246">
        <v>14</v>
      </c>
      <c r="B1096" s="247" t="s">
        <v>1734</v>
      </c>
      <c r="C1096" s="247" t="s">
        <v>1735</v>
      </c>
      <c r="D1096" s="242">
        <v>27620</v>
      </c>
      <c r="E1096" s="248">
        <v>33144</v>
      </c>
      <c r="G1096" s="261"/>
    </row>
    <row r="1097" spans="1:7" x14ac:dyDescent="0.3">
      <c r="A1097" s="246">
        <v>15</v>
      </c>
      <c r="B1097" s="247" t="s">
        <v>1736</v>
      </c>
      <c r="C1097" s="247" t="s">
        <v>1737</v>
      </c>
      <c r="D1097" s="242">
        <v>31620</v>
      </c>
      <c r="E1097" s="248">
        <v>37944</v>
      </c>
      <c r="G1097" s="261"/>
    </row>
    <row r="1098" spans="1:7" x14ac:dyDescent="0.3">
      <c r="A1098" s="246">
        <v>16</v>
      </c>
      <c r="B1098" s="247" t="s">
        <v>1738</v>
      </c>
      <c r="C1098" s="247" t="s">
        <v>1739</v>
      </c>
      <c r="D1098" s="242">
        <v>35620</v>
      </c>
      <c r="E1098" s="248">
        <v>42744</v>
      </c>
      <c r="G1098" s="261"/>
    </row>
    <row r="1099" spans="1:7" ht="15" customHeight="1" x14ac:dyDescent="0.3">
      <c r="A1099" s="244"/>
      <c r="B1099" s="322" t="s">
        <v>1985</v>
      </c>
      <c r="C1099" s="323"/>
      <c r="D1099" s="245" t="s">
        <v>34</v>
      </c>
      <c r="E1099" s="245" t="s">
        <v>55</v>
      </c>
      <c r="G1099" s="259"/>
    </row>
    <row r="1100" spans="1:7" ht="15" customHeight="1" x14ac:dyDescent="0.3">
      <c r="A1100" s="246">
        <v>17</v>
      </c>
      <c r="B1100" s="247" t="s">
        <v>1986</v>
      </c>
      <c r="C1100" s="247" t="s">
        <v>1987</v>
      </c>
      <c r="D1100" s="248">
        <v>66870</v>
      </c>
      <c r="E1100" s="248">
        <v>80244</v>
      </c>
      <c r="G1100" s="259"/>
    </row>
    <row r="1101" spans="1:7" x14ac:dyDescent="0.3">
      <c r="A1101" s="244"/>
      <c r="B1101" s="322" t="s">
        <v>1740</v>
      </c>
      <c r="C1101" s="323"/>
      <c r="D1101" s="245" t="s">
        <v>34</v>
      </c>
      <c r="E1101" s="245" t="s">
        <v>55</v>
      </c>
      <c r="G1101" s="259"/>
    </row>
    <row r="1102" spans="1:7" ht="40.799999999999997" x14ac:dyDescent="0.3">
      <c r="A1102" s="246">
        <v>18</v>
      </c>
      <c r="B1102" s="247" t="s">
        <v>1988</v>
      </c>
      <c r="C1102" s="251" t="s">
        <v>1989</v>
      </c>
      <c r="D1102" s="248">
        <v>29700</v>
      </c>
      <c r="E1102" s="248">
        <v>35640</v>
      </c>
      <c r="G1102" s="259"/>
    </row>
    <row r="1103" spans="1:7" ht="21" x14ac:dyDescent="0.3">
      <c r="A1103" s="246">
        <v>19</v>
      </c>
      <c r="B1103" s="247" t="s">
        <v>1990</v>
      </c>
      <c r="C1103" s="251" t="s">
        <v>1991</v>
      </c>
      <c r="D1103" s="248">
        <v>7070</v>
      </c>
      <c r="E1103" s="248">
        <v>8484</v>
      </c>
      <c r="G1103" s="259"/>
    </row>
    <row r="1104" spans="1:7" x14ac:dyDescent="0.3">
      <c r="A1104" s="326"/>
      <c r="B1104" s="326"/>
      <c r="C1104" s="326"/>
      <c r="D1104" s="326"/>
      <c r="E1104" s="326"/>
      <c r="G1104" s="259"/>
    </row>
    <row r="1105" spans="1:7" x14ac:dyDescent="0.3">
      <c r="A1105" s="327"/>
      <c r="B1105" s="328"/>
      <c r="C1105" s="328"/>
      <c r="D1105" s="328"/>
      <c r="E1105" s="329"/>
      <c r="G1105" s="259"/>
    </row>
    <row r="1106" spans="1:7" ht="15" customHeight="1" x14ac:dyDescent="0.35">
      <c r="A1106" s="317" t="s">
        <v>2003</v>
      </c>
      <c r="B1106" s="295" t="s">
        <v>1648</v>
      </c>
      <c r="C1106" s="296"/>
      <c r="D1106" s="237"/>
      <c r="E1106" s="237"/>
      <c r="F1106" s="270" t="s">
        <v>37</v>
      </c>
      <c r="G1106" s="259"/>
    </row>
    <row r="1107" spans="1:7" x14ac:dyDescent="0.3">
      <c r="A1107" s="317"/>
      <c r="B1107" s="318" t="s">
        <v>1797</v>
      </c>
      <c r="C1107" s="319"/>
      <c r="D1107" s="239"/>
      <c r="E1107" s="239"/>
      <c r="G1107" s="259"/>
    </row>
    <row r="1108" spans="1:7" ht="15" customHeight="1" x14ac:dyDescent="0.3">
      <c r="A1108" s="317"/>
      <c r="B1108" s="320" t="s">
        <v>1652</v>
      </c>
      <c r="C1108" s="321"/>
      <c r="D1108" s="240"/>
      <c r="E1108" s="240"/>
      <c r="G1108" s="259"/>
    </row>
    <row r="1109" spans="1:7" ht="30" customHeight="1" x14ac:dyDescent="0.3">
      <c r="A1109" s="317"/>
      <c r="B1109" s="315" t="s">
        <v>1963</v>
      </c>
      <c r="C1109" s="316"/>
      <c r="D1109" s="241"/>
      <c r="E1109" s="241"/>
      <c r="G1109" s="259"/>
    </row>
    <row r="1110" spans="1:7" x14ac:dyDescent="0.3">
      <c r="A1110" s="317"/>
      <c r="B1110" s="320" t="s">
        <v>1656</v>
      </c>
      <c r="C1110" s="321"/>
      <c r="D1110" s="240"/>
      <c r="E1110" s="240"/>
      <c r="G1110" s="259"/>
    </row>
    <row r="1111" spans="1:7" x14ac:dyDescent="0.3">
      <c r="A1111" s="317"/>
      <c r="B1111" s="330" t="s">
        <v>1897</v>
      </c>
      <c r="C1111" s="331"/>
      <c r="D1111" s="242"/>
      <c r="E1111" s="242"/>
      <c r="G1111" s="259"/>
    </row>
    <row r="1112" spans="1:7" x14ac:dyDescent="0.3">
      <c r="A1112" s="317"/>
      <c r="B1112" s="320" t="s">
        <v>1660</v>
      </c>
      <c r="C1112" s="321"/>
      <c r="D1112" s="240"/>
      <c r="E1112" s="240"/>
      <c r="G1112" s="259"/>
    </row>
    <row r="1113" spans="1:7" s="238" customFormat="1" ht="82.2" customHeight="1" x14ac:dyDescent="0.3">
      <c r="A1113" s="317"/>
      <c r="B1113" s="332" t="s">
        <v>1964</v>
      </c>
      <c r="C1113" s="316"/>
      <c r="D1113" s="241"/>
      <c r="E1113" s="241"/>
      <c r="F1113" s="234"/>
      <c r="G1113" s="259"/>
    </row>
    <row r="1114" spans="1:7" s="238" customFormat="1" x14ac:dyDescent="0.3">
      <c r="A1114" s="317"/>
      <c r="B1114" s="336" t="s">
        <v>1839</v>
      </c>
      <c r="C1114" s="336"/>
      <c r="D1114" s="240"/>
      <c r="E1114" s="240"/>
      <c r="F1114" s="234"/>
      <c r="G1114" s="259"/>
    </row>
    <row r="1115" spans="1:7" x14ac:dyDescent="0.3">
      <c r="A1115" s="317"/>
      <c r="B1115" s="334" t="s">
        <v>1993</v>
      </c>
      <c r="C1115" s="335"/>
      <c r="D1115" s="243"/>
      <c r="E1115" s="243"/>
      <c r="G1115" s="259"/>
    </row>
    <row r="1116" spans="1:7" ht="30" customHeight="1" x14ac:dyDescent="0.3">
      <c r="A1116" s="327"/>
      <c r="B1116" s="328"/>
      <c r="C1116" s="328"/>
      <c r="D1116" s="328"/>
      <c r="E1116" s="329"/>
      <c r="G1116" s="259"/>
    </row>
    <row r="1117" spans="1:7" x14ac:dyDescent="0.3">
      <c r="A1117" s="244"/>
      <c r="B1117" s="322" t="s">
        <v>1841</v>
      </c>
      <c r="C1117" s="323"/>
      <c r="D1117" s="245" t="s">
        <v>34</v>
      </c>
      <c r="E1117" s="245" t="s">
        <v>55</v>
      </c>
      <c r="G1117" s="259"/>
    </row>
    <row r="1118" spans="1:7" x14ac:dyDescent="0.3">
      <c r="A1118" s="246">
        <v>1</v>
      </c>
      <c r="B1118" s="247" t="s">
        <v>1993</v>
      </c>
      <c r="C1118" s="247" t="s">
        <v>1994</v>
      </c>
      <c r="D1118" s="248">
        <v>70200</v>
      </c>
      <c r="E1118" s="248">
        <v>84240</v>
      </c>
      <c r="G1118" s="259"/>
    </row>
    <row r="1119" spans="1:7" x14ac:dyDescent="0.3">
      <c r="A1119" s="244"/>
      <c r="B1119" s="322" t="s">
        <v>1673</v>
      </c>
      <c r="C1119" s="323"/>
      <c r="D1119" s="245" t="s">
        <v>34</v>
      </c>
      <c r="E1119" s="245" t="s">
        <v>55</v>
      </c>
      <c r="G1119" s="259"/>
    </row>
    <row r="1120" spans="1:7" ht="40.799999999999997" x14ac:dyDescent="0.3">
      <c r="A1120" s="246">
        <v>2</v>
      </c>
      <c r="B1120" s="249" t="s">
        <v>2004</v>
      </c>
      <c r="C1120" s="250" t="s">
        <v>1996</v>
      </c>
      <c r="D1120" s="248">
        <v>36060</v>
      </c>
      <c r="E1120" s="248">
        <v>43272</v>
      </c>
      <c r="G1120" s="259"/>
    </row>
    <row r="1121" spans="1:7" x14ac:dyDescent="0.3">
      <c r="A1121" s="326"/>
      <c r="B1121" s="326"/>
      <c r="C1121" s="326"/>
      <c r="D1121" s="326"/>
      <c r="E1121" s="326"/>
      <c r="G1121" s="259"/>
    </row>
    <row r="1122" spans="1:7" ht="40.799999999999997" x14ac:dyDescent="0.3">
      <c r="A1122" s="246">
        <v>3</v>
      </c>
      <c r="B1122" s="249" t="s">
        <v>2005</v>
      </c>
      <c r="C1122" s="250" t="s">
        <v>1998</v>
      </c>
      <c r="D1122" s="248">
        <v>36060</v>
      </c>
      <c r="E1122" s="248">
        <v>43272</v>
      </c>
      <c r="G1122" s="259"/>
    </row>
    <row r="1123" spans="1:7" ht="20.399999999999999" x14ac:dyDescent="0.3">
      <c r="A1123" s="246">
        <v>4</v>
      </c>
      <c r="B1123" s="249" t="s">
        <v>2002</v>
      </c>
      <c r="C1123" s="250" t="s">
        <v>1972</v>
      </c>
      <c r="D1123" s="248">
        <v>41570</v>
      </c>
      <c r="E1123" s="248">
        <v>49884</v>
      </c>
      <c r="G1123" s="259"/>
    </row>
    <row r="1124" spans="1:7" ht="20.399999999999999" x14ac:dyDescent="0.35">
      <c r="A1124" s="244"/>
      <c r="B1124" s="322" t="s">
        <v>1706</v>
      </c>
      <c r="C1124" s="323"/>
      <c r="D1124" s="245" t="s">
        <v>34</v>
      </c>
      <c r="E1124" s="245" t="s">
        <v>55</v>
      </c>
      <c r="F1124" s="270" t="s">
        <v>37</v>
      </c>
      <c r="G1124" s="259"/>
    </row>
    <row r="1125" spans="1:7" ht="51" x14ac:dyDescent="0.3">
      <c r="A1125" s="246">
        <v>5</v>
      </c>
      <c r="B1125" s="247" t="s">
        <v>1973</v>
      </c>
      <c r="C1125" s="251" t="s">
        <v>1974</v>
      </c>
      <c r="D1125" s="242">
        <v>44520</v>
      </c>
      <c r="E1125" s="248">
        <v>53424</v>
      </c>
      <c r="G1125" s="259"/>
    </row>
    <row r="1126" spans="1:7" ht="51" x14ac:dyDescent="0.3">
      <c r="A1126" s="246">
        <v>6</v>
      </c>
      <c r="B1126" s="247" t="s">
        <v>1975</v>
      </c>
      <c r="C1126" s="251" t="s">
        <v>1976</v>
      </c>
      <c r="D1126" s="242">
        <v>44520</v>
      </c>
      <c r="E1126" s="248">
        <v>53424</v>
      </c>
      <c r="G1126" s="259"/>
    </row>
    <row r="1127" spans="1:7" ht="51" x14ac:dyDescent="0.3">
      <c r="A1127" s="246">
        <v>7</v>
      </c>
      <c r="B1127" s="247" t="s">
        <v>1977</v>
      </c>
      <c r="C1127" s="251" t="s">
        <v>1978</v>
      </c>
      <c r="D1127" s="242">
        <v>44520</v>
      </c>
      <c r="E1127" s="248">
        <v>53424</v>
      </c>
      <c r="G1127" s="259"/>
    </row>
    <row r="1128" spans="1:7" ht="40.799999999999997" x14ac:dyDescent="0.3">
      <c r="A1128" s="246">
        <v>8</v>
      </c>
      <c r="B1128" s="247" t="s">
        <v>1979</v>
      </c>
      <c r="C1128" s="251" t="s">
        <v>1980</v>
      </c>
      <c r="D1128" s="242">
        <v>44180</v>
      </c>
      <c r="E1128" s="248">
        <v>53016</v>
      </c>
      <c r="G1128" s="259"/>
    </row>
    <row r="1129" spans="1:7" ht="40.799999999999997" x14ac:dyDescent="0.3">
      <c r="A1129" s="246">
        <v>9</v>
      </c>
      <c r="B1129" s="247" t="s">
        <v>1981</v>
      </c>
      <c r="C1129" s="251" t="s">
        <v>1982</v>
      </c>
      <c r="D1129" s="242">
        <v>44180</v>
      </c>
      <c r="E1129" s="248">
        <v>53016</v>
      </c>
      <c r="G1129" s="259"/>
    </row>
    <row r="1130" spans="1:7" ht="40.799999999999997" x14ac:dyDescent="0.3">
      <c r="A1130" s="246">
        <v>10</v>
      </c>
      <c r="B1130" s="247" t="s">
        <v>1983</v>
      </c>
      <c r="C1130" s="251" t="s">
        <v>1984</v>
      </c>
      <c r="D1130" s="242">
        <v>44180</v>
      </c>
      <c r="E1130" s="248">
        <v>53016</v>
      </c>
      <c r="G1130" s="259"/>
    </row>
    <row r="1131" spans="1:7" ht="15" customHeight="1" x14ac:dyDescent="0.3">
      <c r="A1131" s="244"/>
      <c r="B1131" s="322" t="s">
        <v>1726</v>
      </c>
      <c r="C1131" s="323"/>
      <c r="D1131" s="245" t="s">
        <v>34</v>
      </c>
      <c r="E1131" s="245" t="s">
        <v>55</v>
      </c>
      <c r="G1131" s="259"/>
    </row>
    <row r="1132" spans="1:7" x14ac:dyDescent="0.3">
      <c r="A1132" s="246">
        <v>11</v>
      </c>
      <c r="B1132" s="247" t="s">
        <v>1728</v>
      </c>
      <c r="C1132" s="247" t="s">
        <v>1729</v>
      </c>
      <c r="D1132" s="242">
        <v>15540</v>
      </c>
      <c r="E1132" s="248">
        <v>18648</v>
      </c>
      <c r="G1132" s="261"/>
    </row>
    <row r="1133" spans="1:7" x14ac:dyDescent="0.3">
      <c r="A1133" s="246">
        <v>12</v>
      </c>
      <c r="B1133" s="247" t="s">
        <v>1730</v>
      </c>
      <c r="C1133" s="247" t="s">
        <v>1731</v>
      </c>
      <c r="D1133" s="242">
        <v>19620</v>
      </c>
      <c r="E1133" s="248">
        <v>23544</v>
      </c>
      <c r="G1133" s="261"/>
    </row>
    <row r="1134" spans="1:7" x14ac:dyDescent="0.3">
      <c r="A1134" s="246">
        <v>13</v>
      </c>
      <c r="B1134" s="247" t="s">
        <v>1732</v>
      </c>
      <c r="C1134" s="247" t="s">
        <v>1733</v>
      </c>
      <c r="D1134" s="242">
        <v>23620</v>
      </c>
      <c r="E1134" s="248">
        <v>28344</v>
      </c>
      <c r="G1134" s="261"/>
    </row>
    <row r="1135" spans="1:7" x14ac:dyDescent="0.3">
      <c r="A1135" s="246">
        <v>14</v>
      </c>
      <c r="B1135" s="247" t="s">
        <v>1734</v>
      </c>
      <c r="C1135" s="247" t="s">
        <v>1735</v>
      </c>
      <c r="D1135" s="242">
        <v>27620</v>
      </c>
      <c r="E1135" s="248">
        <v>33144</v>
      </c>
      <c r="G1135" s="261"/>
    </row>
    <row r="1136" spans="1:7" x14ac:dyDescent="0.3">
      <c r="A1136" s="246">
        <v>15</v>
      </c>
      <c r="B1136" s="247" t="s">
        <v>1736</v>
      </c>
      <c r="C1136" s="247" t="s">
        <v>1737</v>
      </c>
      <c r="D1136" s="242">
        <v>31620</v>
      </c>
      <c r="E1136" s="248">
        <v>37944</v>
      </c>
      <c r="G1136" s="261"/>
    </row>
    <row r="1137" spans="1:7" x14ac:dyDescent="0.3">
      <c r="A1137" s="246">
        <v>16</v>
      </c>
      <c r="B1137" s="247" t="s">
        <v>1738</v>
      </c>
      <c r="C1137" s="247" t="s">
        <v>1739</v>
      </c>
      <c r="D1137" s="242">
        <v>35620</v>
      </c>
      <c r="E1137" s="248">
        <v>42744</v>
      </c>
      <c r="G1137" s="261"/>
    </row>
    <row r="1138" spans="1:7" ht="15" customHeight="1" x14ac:dyDescent="0.3">
      <c r="A1138" s="244"/>
      <c r="B1138" s="322" t="s">
        <v>1985</v>
      </c>
      <c r="C1138" s="323"/>
      <c r="D1138" s="245" t="s">
        <v>34</v>
      </c>
      <c r="E1138" s="245" t="s">
        <v>55</v>
      </c>
      <c r="G1138" s="259"/>
    </row>
    <row r="1139" spans="1:7" x14ac:dyDescent="0.3">
      <c r="A1139" s="246">
        <v>17</v>
      </c>
      <c r="B1139" s="247" t="s">
        <v>1986</v>
      </c>
      <c r="C1139" s="247" t="s">
        <v>1987</v>
      </c>
      <c r="D1139" s="248">
        <v>66870</v>
      </c>
      <c r="E1139" s="248">
        <v>80244</v>
      </c>
      <c r="G1139" s="259"/>
    </row>
    <row r="1140" spans="1:7" x14ac:dyDescent="0.3">
      <c r="A1140" s="244"/>
      <c r="B1140" s="322" t="s">
        <v>1740</v>
      </c>
      <c r="C1140" s="323"/>
      <c r="D1140" s="245" t="s">
        <v>34</v>
      </c>
      <c r="E1140" s="245" t="s">
        <v>55</v>
      </c>
      <c r="G1140" s="259"/>
    </row>
    <row r="1141" spans="1:7" ht="40.799999999999997" x14ac:dyDescent="0.3">
      <c r="A1141" s="246">
        <v>18</v>
      </c>
      <c r="B1141" s="247" t="s">
        <v>1988</v>
      </c>
      <c r="C1141" s="251" t="s">
        <v>1989</v>
      </c>
      <c r="D1141" s="248">
        <v>29700</v>
      </c>
      <c r="E1141" s="248">
        <v>35640</v>
      </c>
      <c r="G1141" s="259"/>
    </row>
    <row r="1142" spans="1:7" ht="21" x14ac:dyDescent="0.3">
      <c r="A1142" s="246">
        <v>19</v>
      </c>
      <c r="B1142" s="247" t="s">
        <v>1990</v>
      </c>
      <c r="C1142" s="251" t="s">
        <v>1991</v>
      </c>
      <c r="D1142" s="248">
        <v>7070</v>
      </c>
      <c r="E1142" s="248">
        <v>8484</v>
      </c>
      <c r="G1142" s="259"/>
    </row>
    <row r="1143" spans="1:7" x14ac:dyDescent="0.3">
      <c r="A1143" s="326"/>
      <c r="B1143" s="326"/>
      <c r="C1143" s="326"/>
      <c r="D1143" s="326"/>
      <c r="E1143" s="326"/>
      <c r="G1143" s="259"/>
    </row>
    <row r="1144" spans="1:7" x14ac:dyDescent="0.3">
      <c r="A1144" s="327"/>
      <c r="B1144" s="328"/>
      <c r="C1144" s="328"/>
      <c r="D1144" s="328"/>
      <c r="E1144" s="329"/>
      <c r="G1144" s="259"/>
    </row>
    <row r="1145" spans="1:7" ht="15" customHeight="1" x14ac:dyDescent="0.35">
      <c r="A1145" s="317" t="s">
        <v>2006</v>
      </c>
      <c r="B1145" s="295" t="s">
        <v>1648</v>
      </c>
      <c r="C1145" s="296"/>
      <c r="D1145" s="237"/>
      <c r="E1145" s="237"/>
      <c r="F1145" s="270" t="s">
        <v>37</v>
      </c>
      <c r="G1145" s="259"/>
    </row>
    <row r="1146" spans="1:7" x14ac:dyDescent="0.3">
      <c r="A1146" s="317"/>
      <c r="B1146" s="318" t="s">
        <v>1797</v>
      </c>
      <c r="C1146" s="319"/>
      <c r="D1146" s="239"/>
      <c r="E1146" s="239"/>
      <c r="G1146" s="259"/>
    </row>
    <row r="1147" spans="1:7" ht="15" customHeight="1" x14ac:dyDescent="0.3">
      <c r="A1147" s="317"/>
      <c r="B1147" s="320" t="s">
        <v>1652</v>
      </c>
      <c r="C1147" s="321"/>
      <c r="D1147" s="240"/>
      <c r="E1147" s="240"/>
      <c r="G1147" s="259"/>
    </row>
    <row r="1148" spans="1:7" ht="45" customHeight="1" x14ac:dyDescent="0.3">
      <c r="A1148" s="317"/>
      <c r="B1148" s="315" t="s">
        <v>2007</v>
      </c>
      <c r="C1148" s="316"/>
      <c r="D1148" s="241"/>
      <c r="E1148" s="241"/>
      <c r="G1148" s="259"/>
    </row>
    <row r="1149" spans="1:7" x14ac:dyDescent="0.3">
      <c r="A1149" s="317"/>
      <c r="B1149" s="320" t="s">
        <v>1656</v>
      </c>
      <c r="C1149" s="321"/>
      <c r="D1149" s="240"/>
      <c r="E1149" s="240"/>
      <c r="G1149" s="259"/>
    </row>
    <row r="1150" spans="1:7" x14ac:dyDescent="0.3">
      <c r="A1150" s="317"/>
      <c r="B1150" s="330" t="s">
        <v>1658</v>
      </c>
      <c r="C1150" s="331"/>
      <c r="D1150" s="242"/>
      <c r="E1150" s="242"/>
      <c r="G1150" s="259"/>
    </row>
    <row r="1151" spans="1:7" x14ac:dyDescent="0.3">
      <c r="A1151" s="317"/>
      <c r="B1151" s="320" t="s">
        <v>1660</v>
      </c>
      <c r="C1151" s="321"/>
      <c r="D1151" s="240"/>
      <c r="E1151" s="240"/>
      <c r="G1151" s="259"/>
    </row>
    <row r="1152" spans="1:7" s="238" customFormat="1" ht="98.4" customHeight="1" x14ac:dyDescent="0.3">
      <c r="A1152" s="317"/>
      <c r="B1152" s="332" t="s">
        <v>1964</v>
      </c>
      <c r="C1152" s="316"/>
      <c r="D1152" s="241"/>
      <c r="E1152" s="241"/>
      <c r="F1152" s="234"/>
      <c r="G1152" s="259"/>
    </row>
    <row r="1153" spans="1:7" s="238" customFormat="1" x14ac:dyDescent="0.3">
      <c r="A1153" s="317"/>
      <c r="B1153" s="336" t="s">
        <v>1664</v>
      </c>
      <c r="C1153" s="336"/>
      <c r="D1153" s="240"/>
      <c r="E1153" s="240"/>
      <c r="F1153" s="234"/>
      <c r="G1153" s="259"/>
    </row>
    <row r="1154" spans="1:7" x14ac:dyDescent="0.3">
      <c r="A1154" s="317"/>
      <c r="B1154" s="334" t="s">
        <v>2008</v>
      </c>
      <c r="C1154" s="335"/>
      <c r="D1154" s="243"/>
      <c r="E1154" s="243"/>
      <c r="G1154" s="259"/>
    </row>
    <row r="1155" spans="1:7" x14ac:dyDescent="0.3">
      <c r="A1155" s="327"/>
      <c r="B1155" s="328"/>
      <c r="C1155" s="328"/>
      <c r="D1155" s="328"/>
      <c r="E1155" s="329"/>
      <c r="G1155" s="259"/>
    </row>
    <row r="1156" spans="1:7" x14ac:dyDescent="0.3">
      <c r="A1156" s="244"/>
      <c r="B1156" s="322" t="s">
        <v>1669</v>
      </c>
      <c r="C1156" s="323"/>
      <c r="D1156" s="245" t="s">
        <v>34</v>
      </c>
      <c r="E1156" s="245" t="s">
        <v>55</v>
      </c>
      <c r="G1156" s="259"/>
    </row>
    <row r="1157" spans="1:7" x14ac:dyDescent="0.3">
      <c r="A1157" s="246">
        <v>1</v>
      </c>
      <c r="B1157" s="247" t="s">
        <v>2008</v>
      </c>
      <c r="C1157" s="247" t="s">
        <v>2009</v>
      </c>
      <c r="D1157" s="248">
        <v>70200</v>
      </c>
      <c r="E1157" s="248">
        <v>84240</v>
      </c>
      <c r="G1157" s="259"/>
    </row>
    <row r="1158" spans="1:7" x14ac:dyDescent="0.3">
      <c r="A1158" s="244"/>
      <c r="B1158" s="322" t="s">
        <v>1673</v>
      </c>
      <c r="C1158" s="323"/>
      <c r="D1158" s="245" t="s">
        <v>34</v>
      </c>
      <c r="E1158" s="245" t="s">
        <v>55</v>
      </c>
      <c r="G1158" s="259"/>
    </row>
    <row r="1159" spans="1:7" ht="40.799999999999997" x14ac:dyDescent="0.3">
      <c r="A1159" s="246">
        <v>2</v>
      </c>
      <c r="B1159" s="249" t="s">
        <v>2010</v>
      </c>
      <c r="C1159" s="250" t="s">
        <v>2011</v>
      </c>
      <c r="D1159" s="248">
        <v>36060</v>
      </c>
      <c r="E1159" s="248">
        <v>43272</v>
      </c>
      <c r="G1159" s="259"/>
    </row>
    <row r="1160" spans="1:7" x14ac:dyDescent="0.3">
      <c r="A1160" s="326"/>
      <c r="B1160" s="326"/>
      <c r="C1160" s="326"/>
      <c r="D1160" s="326"/>
      <c r="E1160" s="326"/>
      <c r="G1160" s="259"/>
    </row>
    <row r="1161" spans="1:7" ht="40.799999999999997" x14ac:dyDescent="0.3">
      <c r="A1161" s="246">
        <v>3</v>
      </c>
      <c r="B1161" s="249" t="s">
        <v>2012</v>
      </c>
      <c r="C1161" s="250" t="s">
        <v>2013</v>
      </c>
      <c r="D1161" s="248">
        <v>36060</v>
      </c>
      <c r="E1161" s="248">
        <v>43272</v>
      </c>
      <c r="G1161" s="259"/>
    </row>
    <row r="1162" spans="1:7" ht="20.399999999999999" x14ac:dyDescent="0.3">
      <c r="A1162" s="246">
        <v>4</v>
      </c>
      <c r="B1162" s="249" t="s">
        <v>1971</v>
      </c>
      <c r="C1162" s="250" t="s">
        <v>1972</v>
      </c>
      <c r="D1162" s="248">
        <v>41570</v>
      </c>
      <c r="E1162" s="248">
        <v>49884</v>
      </c>
      <c r="G1162" s="259"/>
    </row>
    <row r="1163" spans="1:7" ht="20.399999999999999" x14ac:dyDescent="0.35">
      <c r="A1163" s="244"/>
      <c r="B1163" s="322" t="s">
        <v>1706</v>
      </c>
      <c r="C1163" s="323"/>
      <c r="D1163" s="245" t="s">
        <v>34</v>
      </c>
      <c r="E1163" s="245" t="s">
        <v>55</v>
      </c>
      <c r="F1163" s="270" t="s">
        <v>37</v>
      </c>
      <c r="G1163" s="259"/>
    </row>
    <row r="1164" spans="1:7" ht="51" x14ac:dyDescent="0.3">
      <c r="A1164" s="246">
        <v>5</v>
      </c>
      <c r="B1164" s="247" t="s">
        <v>1973</v>
      </c>
      <c r="C1164" s="251" t="s">
        <v>1974</v>
      </c>
      <c r="D1164" s="242">
        <v>44520</v>
      </c>
      <c r="E1164" s="248">
        <v>53424</v>
      </c>
      <c r="G1164" s="259"/>
    </row>
    <row r="1165" spans="1:7" ht="51" x14ac:dyDescent="0.3">
      <c r="A1165" s="246">
        <v>6</v>
      </c>
      <c r="B1165" s="247" t="s">
        <v>1975</v>
      </c>
      <c r="C1165" s="251" t="s">
        <v>1976</v>
      </c>
      <c r="D1165" s="242">
        <v>44520</v>
      </c>
      <c r="E1165" s="248">
        <v>53424</v>
      </c>
      <c r="G1165" s="259"/>
    </row>
    <row r="1166" spans="1:7" ht="51" x14ac:dyDescent="0.3">
      <c r="A1166" s="246">
        <v>7</v>
      </c>
      <c r="B1166" s="247" t="s">
        <v>1977</v>
      </c>
      <c r="C1166" s="251" t="s">
        <v>1978</v>
      </c>
      <c r="D1166" s="242">
        <v>44520</v>
      </c>
      <c r="E1166" s="248">
        <v>53424</v>
      </c>
      <c r="G1166" s="259"/>
    </row>
    <row r="1167" spans="1:7" ht="40.799999999999997" x14ac:dyDescent="0.3">
      <c r="A1167" s="246">
        <v>8</v>
      </c>
      <c r="B1167" s="247" t="s">
        <v>1979</v>
      </c>
      <c r="C1167" s="251" t="s">
        <v>1980</v>
      </c>
      <c r="D1167" s="242">
        <v>44180</v>
      </c>
      <c r="E1167" s="248">
        <v>53016</v>
      </c>
      <c r="G1167" s="259"/>
    </row>
    <row r="1168" spans="1:7" ht="40.799999999999997" x14ac:dyDescent="0.3">
      <c r="A1168" s="246">
        <v>9</v>
      </c>
      <c r="B1168" s="247" t="s">
        <v>1981</v>
      </c>
      <c r="C1168" s="251" t="s">
        <v>1982</v>
      </c>
      <c r="D1168" s="242">
        <v>44180</v>
      </c>
      <c r="E1168" s="248">
        <v>53016</v>
      </c>
      <c r="G1168" s="259"/>
    </row>
    <row r="1169" spans="1:7" ht="40.799999999999997" x14ac:dyDescent="0.3">
      <c r="A1169" s="246">
        <v>10</v>
      </c>
      <c r="B1169" s="247" t="s">
        <v>1983</v>
      </c>
      <c r="C1169" s="251" t="s">
        <v>1984</v>
      </c>
      <c r="D1169" s="242">
        <v>44180</v>
      </c>
      <c r="E1169" s="248">
        <v>53016</v>
      </c>
      <c r="G1169" s="259"/>
    </row>
    <row r="1170" spans="1:7" ht="15" customHeight="1" x14ac:dyDescent="0.3">
      <c r="A1170" s="244"/>
      <c r="B1170" s="322" t="s">
        <v>1726</v>
      </c>
      <c r="C1170" s="323"/>
      <c r="D1170" s="245" t="s">
        <v>34</v>
      </c>
      <c r="E1170" s="245" t="s">
        <v>55</v>
      </c>
      <c r="G1170" s="259"/>
    </row>
    <row r="1171" spans="1:7" x14ac:dyDescent="0.3">
      <c r="A1171" s="246">
        <v>11</v>
      </c>
      <c r="B1171" s="247" t="s">
        <v>1728</v>
      </c>
      <c r="C1171" s="247" t="s">
        <v>1729</v>
      </c>
      <c r="D1171" s="242">
        <v>15540</v>
      </c>
      <c r="E1171" s="248">
        <v>18648</v>
      </c>
      <c r="G1171" s="261"/>
    </row>
    <row r="1172" spans="1:7" x14ac:dyDescent="0.3">
      <c r="A1172" s="246">
        <v>12</v>
      </c>
      <c r="B1172" s="247" t="s">
        <v>1730</v>
      </c>
      <c r="C1172" s="247" t="s">
        <v>1731</v>
      </c>
      <c r="D1172" s="242">
        <v>19620</v>
      </c>
      <c r="E1172" s="248">
        <v>23544</v>
      </c>
      <c r="G1172" s="261"/>
    </row>
    <row r="1173" spans="1:7" x14ac:dyDescent="0.3">
      <c r="A1173" s="246">
        <v>13</v>
      </c>
      <c r="B1173" s="247" t="s">
        <v>1732</v>
      </c>
      <c r="C1173" s="247" t="s">
        <v>1733</v>
      </c>
      <c r="D1173" s="242">
        <v>23620</v>
      </c>
      <c r="E1173" s="248">
        <v>28344</v>
      </c>
      <c r="G1173" s="261"/>
    </row>
    <row r="1174" spans="1:7" x14ac:dyDescent="0.3">
      <c r="A1174" s="246">
        <v>14</v>
      </c>
      <c r="B1174" s="247" t="s">
        <v>1734</v>
      </c>
      <c r="C1174" s="247" t="s">
        <v>1735</v>
      </c>
      <c r="D1174" s="242">
        <v>27620</v>
      </c>
      <c r="E1174" s="248">
        <v>33144</v>
      </c>
      <c r="G1174" s="261"/>
    </row>
    <row r="1175" spans="1:7" x14ac:dyDescent="0.3">
      <c r="A1175" s="246">
        <v>15</v>
      </c>
      <c r="B1175" s="247" t="s">
        <v>1736</v>
      </c>
      <c r="C1175" s="247" t="s">
        <v>1737</v>
      </c>
      <c r="D1175" s="242">
        <v>31620</v>
      </c>
      <c r="E1175" s="248">
        <v>37944</v>
      </c>
      <c r="G1175" s="261"/>
    </row>
    <row r="1176" spans="1:7" x14ac:dyDescent="0.3">
      <c r="A1176" s="246">
        <v>16</v>
      </c>
      <c r="B1176" s="247" t="s">
        <v>1738</v>
      </c>
      <c r="C1176" s="247" t="s">
        <v>1739</v>
      </c>
      <c r="D1176" s="242">
        <v>35620</v>
      </c>
      <c r="E1176" s="248">
        <v>42744</v>
      </c>
      <c r="G1176" s="261"/>
    </row>
    <row r="1177" spans="1:7" ht="15" customHeight="1" x14ac:dyDescent="0.3">
      <c r="A1177" s="244"/>
      <c r="B1177" s="322" t="s">
        <v>1985</v>
      </c>
      <c r="C1177" s="323"/>
      <c r="D1177" s="245" t="s">
        <v>34</v>
      </c>
      <c r="E1177" s="245" t="s">
        <v>55</v>
      </c>
      <c r="G1177" s="259"/>
    </row>
    <row r="1178" spans="1:7" x14ac:dyDescent="0.3">
      <c r="A1178" s="246">
        <v>17</v>
      </c>
      <c r="B1178" s="247" t="s">
        <v>2014</v>
      </c>
      <c r="C1178" s="247" t="s">
        <v>2015</v>
      </c>
      <c r="D1178" s="248">
        <v>66870</v>
      </c>
      <c r="E1178" s="248">
        <v>80244</v>
      </c>
      <c r="G1178" s="259"/>
    </row>
    <row r="1179" spans="1:7" x14ac:dyDescent="0.3">
      <c r="A1179" s="244"/>
      <c r="B1179" s="322" t="s">
        <v>1740</v>
      </c>
      <c r="C1179" s="323"/>
      <c r="D1179" s="245" t="s">
        <v>34</v>
      </c>
      <c r="E1179" s="245" t="s">
        <v>55</v>
      </c>
      <c r="G1179" s="259"/>
    </row>
    <row r="1180" spans="1:7" ht="51" x14ac:dyDescent="0.3">
      <c r="A1180" s="246">
        <v>18</v>
      </c>
      <c r="B1180" s="247" t="s">
        <v>2016</v>
      </c>
      <c r="C1180" s="251" t="s">
        <v>2017</v>
      </c>
      <c r="D1180" s="248">
        <v>92190</v>
      </c>
      <c r="E1180" s="248">
        <v>110628</v>
      </c>
      <c r="G1180" s="259"/>
    </row>
    <row r="1181" spans="1:7" ht="61.2" x14ac:dyDescent="0.3">
      <c r="A1181" s="246">
        <v>19</v>
      </c>
      <c r="B1181" s="247" t="s">
        <v>2018</v>
      </c>
      <c r="C1181" s="251" t="s">
        <v>2019</v>
      </c>
      <c r="D1181" s="248">
        <v>69520</v>
      </c>
      <c r="E1181" s="248">
        <v>83424</v>
      </c>
      <c r="G1181" s="259"/>
    </row>
    <row r="1182" spans="1:7" ht="21" x14ac:dyDescent="0.3">
      <c r="A1182" s="246">
        <v>20</v>
      </c>
      <c r="B1182" s="247" t="s">
        <v>2020</v>
      </c>
      <c r="C1182" s="251" t="s">
        <v>2021</v>
      </c>
      <c r="D1182" s="248">
        <v>7070</v>
      </c>
      <c r="E1182" s="248">
        <v>8484</v>
      </c>
      <c r="G1182" s="259"/>
    </row>
    <row r="1183" spans="1:7" ht="20.399999999999999" x14ac:dyDescent="0.3">
      <c r="A1183" s="246">
        <v>21</v>
      </c>
      <c r="B1183" s="247" t="s">
        <v>1747</v>
      </c>
      <c r="C1183" s="251" t="s">
        <v>1748</v>
      </c>
      <c r="D1183" s="324" t="s">
        <v>1749</v>
      </c>
      <c r="E1183" s="325"/>
      <c r="G1183" s="259"/>
    </row>
    <row r="1184" spans="1:7" ht="40.799999999999997" x14ac:dyDescent="0.3">
      <c r="A1184" s="246">
        <v>22</v>
      </c>
      <c r="B1184" s="247" t="s">
        <v>2022</v>
      </c>
      <c r="C1184" s="251" t="s">
        <v>2023</v>
      </c>
      <c r="D1184" s="248">
        <v>29700</v>
      </c>
      <c r="E1184" s="248">
        <v>35640</v>
      </c>
      <c r="G1184" s="259"/>
    </row>
    <row r="1185" spans="1:7" x14ac:dyDescent="0.3">
      <c r="A1185" s="326"/>
      <c r="B1185" s="326"/>
      <c r="C1185" s="326"/>
      <c r="D1185" s="326"/>
      <c r="E1185" s="326"/>
      <c r="G1185" s="259"/>
    </row>
    <row r="1186" spans="1:7" ht="15" customHeight="1" x14ac:dyDescent="0.3">
      <c r="A1186" s="333"/>
      <c r="B1186" s="333"/>
      <c r="C1186" s="333"/>
      <c r="D1186" s="333"/>
      <c r="E1186" s="333"/>
      <c r="G1186" s="259"/>
    </row>
    <row r="1187" spans="1:7" ht="20.399999999999999" x14ac:dyDescent="0.35">
      <c r="A1187" s="317" t="s">
        <v>2024</v>
      </c>
      <c r="B1187" s="295" t="s">
        <v>1648</v>
      </c>
      <c r="C1187" s="296"/>
      <c r="D1187" s="237"/>
      <c r="E1187" s="237"/>
      <c r="F1187" s="270" t="s">
        <v>37</v>
      </c>
      <c r="G1187" s="259"/>
    </row>
    <row r="1188" spans="1:7" ht="30" customHeight="1" x14ac:dyDescent="0.3">
      <c r="A1188" s="317"/>
      <c r="B1188" s="318" t="s">
        <v>1797</v>
      </c>
      <c r="C1188" s="319"/>
      <c r="D1188" s="239"/>
      <c r="E1188" s="239"/>
      <c r="G1188" s="259"/>
    </row>
    <row r="1189" spans="1:7" x14ac:dyDescent="0.3">
      <c r="A1189" s="317"/>
      <c r="B1189" s="320" t="s">
        <v>1652</v>
      </c>
      <c r="C1189" s="321"/>
      <c r="D1189" s="240"/>
      <c r="E1189" s="240"/>
      <c r="G1189" s="259"/>
    </row>
    <row r="1190" spans="1:7" ht="31.2" customHeight="1" x14ac:dyDescent="0.3">
      <c r="A1190" s="317"/>
      <c r="B1190" s="315" t="s">
        <v>2007</v>
      </c>
      <c r="C1190" s="316"/>
      <c r="D1190" s="241"/>
      <c r="E1190" s="241"/>
      <c r="G1190" s="259"/>
    </row>
    <row r="1191" spans="1:7" s="238" customFormat="1" x14ac:dyDescent="0.3">
      <c r="A1191" s="317"/>
      <c r="B1191" s="320" t="s">
        <v>1656</v>
      </c>
      <c r="C1191" s="321"/>
      <c r="D1191" s="240"/>
      <c r="E1191" s="240"/>
      <c r="F1191" s="234"/>
      <c r="G1191" s="259"/>
    </row>
    <row r="1192" spans="1:7" s="238" customFormat="1" x14ac:dyDescent="0.3">
      <c r="A1192" s="317"/>
      <c r="B1192" s="330" t="s">
        <v>1838</v>
      </c>
      <c r="C1192" s="331"/>
      <c r="D1192" s="242"/>
      <c r="E1192" s="242"/>
      <c r="F1192" s="234"/>
      <c r="G1192" s="259"/>
    </row>
    <row r="1193" spans="1:7" x14ac:dyDescent="0.3">
      <c r="A1193" s="317"/>
      <c r="B1193" s="320" t="s">
        <v>1660</v>
      </c>
      <c r="C1193" s="321"/>
      <c r="D1193" s="240"/>
      <c r="E1193" s="240"/>
      <c r="G1193" s="259"/>
    </row>
    <row r="1194" spans="1:7" ht="88.2" customHeight="1" x14ac:dyDescent="0.3">
      <c r="A1194" s="317"/>
      <c r="B1194" s="332" t="s">
        <v>1964</v>
      </c>
      <c r="C1194" s="316"/>
      <c r="D1194" s="241"/>
      <c r="E1194" s="241"/>
      <c r="G1194" s="259"/>
    </row>
    <row r="1195" spans="1:7" x14ac:dyDescent="0.3">
      <c r="A1195" s="317"/>
      <c r="B1195" s="336" t="s">
        <v>1839</v>
      </c>
      <c r="C1195" s="336"/>
      <c r="D1195" s="240"/>
      <c r="E1195" s="240"/>
      <c r="G1195" s="259"/>
    </row>
    <row r="1196" spans="1:7" x14ac:dyDescent="0.3">
      <c r="A1196" s="317"/>
      <c r="B1196" s="334" t="s">
        <v>2025</v>
      </c>
      <c r="C1196" s="335"/>
      <c r="D1196" s="243"/>
      <c r="E1196" s="243"/>
      <c r="G1196" s="259"/>
    </row>
    <row r="1197" spans="1:7" x14ac:dyDescent="0.3">
      <c r="A1197" s="327"/>
      <c r="B1197" s="328"/>
      <c r="C1197" s="328"/>
      <c r="D1197" s="328"/>
      <c r="E1197" s="329"/>
      <c r="G1197" s="259"/>
    </row>
    <row r="1198" spans="1:7" x14ac:dyDescent="0.3">
      <c r="A1198" s="244"/>
      <c r="B1198" s="322" t="s">
        <v>1841</v>
      </c>
      <c r="C1198" s="323"/>
      <c r="D1198" s="245" t="s">
        <v>34</v>
      </c>
      <c r="E1198" s="245" t="s">
        <v>55</v>
      </c>
      <c r="G1198" s="259"/>
    </row>
    <row r="1199" spans="1:7" x14ac:dyDescent="0.3">
      <c r="A1199" s="246">
        <v>1</v>
      </c>
      <c r="B1199" s="247" t="s">
        <v>2025</v>
      </c>
      <c r="C1199" s="247" t="s">
        <v>2026</v>
      </c>
      <c r="D1199" s="248">
        <v>70200</v>
      </c>
      <c r="E1199" s="248">
        <v>84240</v>
      </c>
      <c r="G1199" s="259"/>
    </row>
    <row r="1200" spans="1:7" x14ac:dyDescent="0.3">
      <c r="A1200" s="244"/>
      <c r="B1200" s="322" t="s">
        <v>1673</v>
      </c>
      <c r="C1200" s="323"/>
      <c r="D1200" s="245" t="s">
        <v>34</v>
      </c>
      <c r="E1200" s="245" t="s">
        <v>55</v>
      </c>
      <c r="G1200" s="259"/>
    </row>
    <row r="1201" spans="1:7" ht="40.799999999999997" x14ac:dyDescent="0.3">
      <c r="A1201" s="246">
        <v>2</v>
      </c>
      <c r="B1201" s="249" t="s">
        <v>2027</v>
      </c>
      <c r="C1201" s="250" t="s">
        <v>2028</v>
      </c>
      <c r="D1201" s="248">
        <v>36060</v>
      </c>
      <c r="E1201" s="248">
        <v>43272</v>
      </c>
      <c r="G1201" s="259"/>
    </row>
    <row r="1202" spans="1:7" x14ac:dyDescent="0.3">
      <c r="A1202" s="326"/>
      <c r="B1202" s="326"/>
      <c r="C1202" s="326"/>
      <c r="D1202" s="326"/>
      <c r="E1202" s="326"/>
      <c r="G1202" s="259"/>
    </row>
    <row r="1203" spans="1:7" ht="40.799999999999997" x14ac:dyDescent="0.3">
      <c r="A1203" s="246">
        <v>3</v>
      </c>
      <c r="B1203" s="249" t="s">
        <v>2029</v>
      </c>
      <c r="C1203" s="250" t="s">
        <v>2030</v>
      </c>
      <c r="D1203" s="248">
        <v>36060</v>
      </c>
      <c r="E1203" s="248">
        <v>43272</v>
      </c>
      <c r="G1203" s="259"/>
    </row>
    <row r="1204" spans="1:7" ht="20.399999999999999" x14ac:dyDescent="0.3">
      <c r="A1204" s="246">
        <v>4</v>
      </c>
      <c r="B1204" s="249" t="s">
        <v>1971</v>
      </c>
      <c r="C1204" s="250" t="s">
        <v>1972</v>
      </c>
      <c r="D1204" s="248">
        <v>41570</v>
      </c>
      <c r="E1204" s="248">
        <v>49884</v>
      </c>
      <c r="G1204" s="259"/>
    </row>
    <row r="1205" spans="1:7" ht="20.399999999999999" x14ac:dyDescent="0.35">
      <c r="A1205" s="244"/>
      <c r="B1205" s="322" t="s">
        <v>1706</v>
      </c>
      <c r="C1205" s="323"/>
      <c r="D1205" s="245" t="s">
        <v>34</v>
      </c>
      <c r="E1205" s="245" t="s">
        <v>55</v>
      </c>
      <c r="F1205" s="270" t="s">
        <v>37</v>
      </c>
      <c r="G1205" s="259"/>
    </row>
    <row r="1206" spans="1:7" ht="51" x14ac:dyDescent="0.3">
      <c r="A1206" s="246">
        <v>5</v>
      </c>
      <c r="B1206" s="247" t="s">
        <v>1973</v>
      </c>
      <c r="C1206" s="251" t="s">
        <v>1974</v>
      </c>
      <c r="D1206" s="242">
        <v>44520</v>
      </c>
      <c r="E1206" s="248">
        <v>53424</v>
      </c>
      <c r="G1206" s="259"/>
    </row>
    <row r="1207" spans="1:7" ht="51" x14ac:dyDescent="0.3">
      <c r="A1207" s="246">
        <v>6</v>
      </c>
      <c r="B1207" s="247" t="s">
        <v>1975</v>
      </c>
      <c r="C1207" s="251" t="s">
        <v>1976</v>
      </c>
      <c r="D1207" s="242">
        <v>44520</v>
      </c>
      <c r="E1207" s="248">
        <v>53424</v>
      </c>
      <c r="G1207" s="259"/>
    </row>
    <row r="1208" spans="1:7" ht="51" x14ac:dyDescent="0.3">
      <c r="A1208" s="246">
        <v>7</v>
      </c>
      <c r="B1208" s="247" t="s">
        <v>1977</v>
      </c>
      <c r="C1208" s="251" t="s">
        <v>1978</v>
      </c>
      <c r="D1208" s="242">
        <v>44520</v>
      </c>
      <c r="E1208" s="248">
        <v>53424</v>
      </c>
      <c r="G1208" s="259"/>
    </row>
    <row r="1209" spans="1:7" ht="40.799999999999997" x14ac:dyDescent="0.3">
      <c r="A1209" s="246">
        <v>8</v>
      </c>
      <c r="B1209" s="247" t="s">
        <v>1979</v>
      </c>
      <c r="C1209" s="251" t="s">
        <v>1980</v>
      </c>
      <c r="D1209" s="242">
        <v>44180</v>
      </c>
      <c r="E1209" s="248">
        <v>53016</v>
      </c>
      <c r="G1209" s="259"/>
    </row>
    <row r="1210" spans="1:7" ht="40.799999999999997" x14ac:dyDescent="0.3">
      <c r="A1210" s="246">
        <v>9</v>
      </c>
      <c r="B1210" s="247" t="s">
        <v>1981</v>
      </c>
      <c r="C1210" s="251" t="s">
        <v>1982</v>
      </c>
      <c r="D1210" s="242">
        <v>44180</v>
      </c>
      <c r="E1210" s="248">
        <v>53016</v>
      </c>
      <c r="G1210" s="259"/>
    </row>
    <row r="1211" spans="1:7" ht="40.799999999999997" x14ac:dyDescent="0.3">
      <c r="A1211" s="246">
        <v>10</v>
      </c>
      <c r="B1211" s="247" t="s">
        <v>1983</v>
      </c>
      <c r="C1211" s="251" t="s">
        <v>1984</v>
      </c>
      <c r="D1211" s="242">
        <v>44180</v>
      </c>
      <c r="E1211" s="248">
        <v>53016</v>
      </c>
      <c r="G1211" s="259"/>
    </row>
    <row r="1212" spans="1:7" x14ac:dyDescent="0.3">
      <c r="A1212" s="244"/>
      <c r="B1212" s="322" t="s">
        <v>1726</v>
      </c>
      <c r="C1212" s="323"/>
      <c r="D1212" s="245" t="s">
        <v>34</v>
      </c>
      <c r="E1212" s="245" t="s">
        <v>55</v>
      </c>
      <c r="G1212" s="259"/>
    </row>
    <row r="1213" spans="1:7" x14ac:dyDescent="0.3">
      <c r="A1213" s="246">
        <v>11</v>
      </c>
      <c r="B1213" s="247" t="s">
        <v>1728</v>
      </c>
      <c r="C1213" s="247" t="s">
        <v>1729</v>
      </c>
      <c r="D1213" s="242">
        <v>15540</v>
      </c>
      <c r="E1213" s="248">
        <v>18648</v>
      </c>
      <c r="G1213" s="261"/>
    </row>
    <row r="1214" spans="1:7" x14ac:dyDescent="0.3">
      <c r="A1214" s="246">
        <v>12</v>
      </c>
      <c r="B1214" s="247" t="s">
        <v>1730</v>
      </c>
      <c r="C1214" s="247" t="s">
        <v>1731</v>
      </c>
      <c r="D1214" s="242">
        <v>19620</v>
      </c>
      <c r="E1214" s="248">
        <v>23544</v>
      </c>
      <c r="G1214" s="261"/>
    </row>
    <row r="1215" spans="1:7" x14ac:dyDescent="0.3">
      <c r="A1215" s="246">
        <v>13</v>
      </c>
      <c r="B1215" s="247" t="s">
        <v>1732</v>
      </c>
      <c r="C1215" s="247" t="s">
        <v>1733</v>
      </c>
      <c r="D1215" s="242">
        <v>23620</v>
      </c>
      <c r="E1215" s="248">
        <v>28344</v>
      </c>
      <c r="G1215" s="261"/>
    </row>
    <row r="1216" spans="1:7" ht="15" customHeight="1" x14ac:dyDescent="0.3">
      <c r="A1216" s="246">
        <v>14</v>
      </c>
      <c r="B1216" s="247" t="s">
        <v>1734</v>
      </c>
      <c r="C1216" s="247" t="s">
        <v>1735</v>
      </c>
      <c r="D1216" s="242">
        <v>27620</v>
      </c>
      <c r="E1216" s="248">
        <v>33144</v>
      </c>
      <c r="G1216" s="261"/>
    </row>
    <row r="1217" spans="1:7" ht="15" customHeight="1" x14ac:dyDescent="0.3">
      <c r="A1217" s="246">
        <v>15</v>
      </c>
      <c r="B1217" s="247" t="s">
        <v>1736</v>
      </c>
      <c r="C1217" s="247" t="s">
        <v>1737</v>
      </c>
      <c r="D1217" s="242">
        <v>31620</v>
      </c>
      <c r="E1217" s="248">
        <v>37944</v>
      </c>
      <c r="G1217" s="261"/>
    </row>
    <row r="1218" spans="1:7" x14ac:dyDescent="0.3">
      <c r="A1218" s="246">
        <v>16</v>
      </c>
      <c r="B1218" s="247" t="s">
        <v>1738</v>
      </c>
      <c r="C1218" s="247" t="s">
        <v>1739</v>
      </c>
      <c r="D1218" s="242">
        <v>35620</v>
      </c>
      <c r="E1218" s="248">
        <v>42744</v>
      </c>
      <c r="G1218" s="261"/>
    </row>
    <row r="1219" spans="1:7" x14ac:dyDescent="0.3">
      <c r="A1219" s="244"/>
      <c r="B1219" s="322" t="s">
        <v>1985</v>
      </c>
      <c r="C1219" s="323"/>
      <c r="D1219" s="245" t="s">
        <v>34</v>
      </c>
      <c r="E1219" s="245" t="s">
        <v>55</v>
      </c>
      <c r="G1219" s="259"/>
    </row>
    <row r="1220" spans="1:7" x14ac:dyDescent="0.3">
      <c r="A1220" s="246">
        <v>17</v>
      </c>
      <c r="B1220" s="247" t="s">
        <v>2014</v>
      </c>
      <c r="C1220" s="247" t="s">
        <v>2015</v>
      </c>
      <c r="D1220" s="248">
        <v>66870</v>
      </c>
      <c r="E1220" s="248">
        <v>80244</v>
      </c>
      <c r="G1220" s="259"/>
    </row>
    <row r="1221" spans="1:7" x14ac:dyDescent="0.3">
      <c r="A1221" s="244"/>
      <c r="B1221" s="322" t="s">
        <v>1740</v>
      </c>
      <c r="C1221" s="323"/>
      <c r="D1221" s="245" t="s">
        <v>34</v>
      </c>
      <c r="E1221" s="245" t="s">
        <v>55</v>
      </c>
      <c r="G1221" s="259"/>
    </row>
    <row r="1222" spans="1:7" ht="51" x14ac:dyDescent="0.3">
      <c r="A1222" s="246">
        <v>18</v>
      </c>
      <c r="B1222" s="247" t="s">
        <v>2016</v>
      </c>
      <c r="C1222" s="251" t="s">
        <v>2017</v>
      </c>
      <c r="D1222" s="248">
        <v>92190</v>
      </c>
      <c r="E1222" s="248">
        <v>110628</v>
      </c>
      <c r="G1222" s="259"/>
    </row>
    <row r="1223" spans="1:7" ht="61.2" x14ac:dyDescent="0.3">
      <c r="A1223" s="246">
        <v>19</v>
      </c>
      <c r="B1223" s="247" t="s">
        <v>2018</v>
      </c>
      <c r="C1223" s="251" t="s">
        <v>2019</v>
      </c>
      <c r="D1223" s="248">
        <v>69520</v>
      </c>
      <c r="E1223" s="248">
        <v>83424</v>
      </c>
      <c r="G1223" s="259"/>
    </row>
    <row r="1224" spans="1:7" ht="21" x14ac:dyDescent="0.3">
      <c r="A1224" s="246">
        <v>20</v>
      </c>
      <c r="B1224" s="247" t="s">
        <v>2020</v>
      </c>
      <c r="C1224" s="251" t="s">
        <v>2021</v>
      </c>
      <c r="D1224" s="248">
        <v>7070</v>
      </c>
      <c r="E1224" s="248">
        <v>8484</v>
      </c>
      <c r="G1224" s="259"/>
    </row>
    <row r="1225" spans="1:7" ht="20.399999999999999" x14ac:dyDescent="0.3">
      <c r="A1225" s="246">
        <v>21</v>
      </c>
      <c r="B1225" s="247" t="s">
        <v>1747</v>
      </c>
      <c r="C1225" s="251" t="s">
        <v>1748</v>
      </c>
      <c r="D1225" s="324" t="s">
        <v>1749</v>
      </c>
      <c r="E1225" s="325"/>
      <c r="G1225" s="259"/>
    </row>
    <row r="1226" spans="1:7" ht="40.799999999999997" x14ac:dyDescent="0.3">
      <c r="A1226" s="246">
        <v>22</v>
      </c>
      <c r="B1226" s="247" t="s">
        <v>2022</v>
      </c>
      <c r="C1226" s="251" t="s">
        <v>2023</v>
      </c>
      <c r="D1226" s="248">
        <v>29700</v>
      </c>
      <c r="E1226" s="248">
        <v>35640</v>
      </c>
      <c r="G1226" s="259"/>
    </row>
    <row r="1227" spans="1:7" x14ac:dyDescent="0.3">
      <c r="A1227" s="326"/>
      <c r="B1227" s="326"/>
      <c r="C1227" s="326"/>
      <c r="D1227" s="326"/>
      <c r="E1227" s="326"/>
      <c r="G1227" s="259"/>
    </row>
    <row r="1228" spans="1:7" x14ac:dyDescent="0.3">
      <c r="A1228" s="333"/>
      <c r="B1228" s="333"/>
      <c r="C1228" s="333"/>
      <c r="D1228" s="333"/>
      <c r="E1228" s="333"/>
      <c r="G1228" s="259"/>
    </row>
    <row r="1229" spans="1:7" ht="20.399999999999999" x14ac:dyDescent="0.35">
      <c r="A1229" s="317" t="s">
        <v>2031</v>
      </c>
      <c r="B1229" s="295" t="s">
        <v>1648</v>
      </c>
      <c r="C1229" s="296"/>
      <c r="D1229" s="237"/>
      <c r="E1229" s="237"/>
      <c r="F1229" s="270" t="s">
        <v>37</v>
      </c>
      <c r="G1229" s="259"/>
    </row>
    <row r="1230" spans="1:7" s="238" customFormat="1" x14ac:dyDescent="0.3">
      <c r="A1230" s="317"/>
      <c r="B1230" s="318" t="s">
        <v>1797</v>
      </c>
      <c r="C1230" s="319"/>
      <c r="D1230" s="239"/>
      <c r="E1230" s="239"/>
      <c r="F1230" s="234"/>
      <c r="G1230" s="259"/>
    </row>
    <row r="1231" spans="1:7" s="238" customFormat="1" x14ac:dyDescent="0.3">
      <c r="A1231" s="317"/>
      <c r="B1231" s="320" t="s">
        <v>1652</v>
      </c>
      <c r="C1231" s="321"/>
      <c r="D1231" s="240"/>
      <c r="E1231" s="240"/>
      <c r="F1231" s="234"/>
      <c r="G1231" s="259"/>
    </row>
    <row r="1232" spans="1:7" ht="39" customHeight="1" x14ac:dyDescent="0.3">
      <c r="A1232" s="317"/>
      <c r="B1232" s="315" t="s">
        <v>2007</v>
      </c>
      <c r="C1232" s="316"/>
      <c r="D1232" s="241"/>
      <c r="E1232" s="241"/>
      <c r="G1232" s="259"/>
    </row>
    <row r="1233" spans="1:7" x14ac:dyDescent="0.3">
      <c r="A1233" s="317"/>
      <c r="B1233" s="320" t="s">
        <v>1656</v>
      </c>
      <c r="C1233" s="321"/>
      <c r="D1233" s="240"/>
      <c r="E1233" s="240"/>
      <c r="G1233" s="259"/>
    </row>
    <row r="1234" spans="1:7" x14ac:dyDescent="0.3">
      <c r="A1234" s="317"/>
      <c r="B1234" s="330" t="s">
        <v>1854</v>
      </c>
      <c r="C1234" s="331"/>
      <c r="D1234" s="242"/>
      <c r="E1234" s="242"/>
      <c r="G1234" s="259"/>
    </row>
    <row r="1235" spans="1:7" x14ac:dyDescent="0.3">
      <c r="A1235" s="317"/>
      <c r="B1235" s="320" t="s">
        <v>1660</v>
      </c>
      <c r="C1235" s="321"/>
      <c r="D1235" s="240"/>
      <c r="E1235" s="240"/>
      <c r="G1235" s="259"/>
    </row>
    <row r="1236" spans="1:7" ht="89.4" customHeight="1" x14ac:dyDescent="0.3">
      <c r="A1236" s="317"/>
      <c r="B1236" s="332" t="s">
        <v>1964</v>
      </c>
      <c r="C1236" s="316"/>
      <c r="D1236" s="241"/>
      <c r="E1236" s="241"/>
      <c r="G1236" s="259"/>
    </row>
    <row r="1237" spans="1:7" x14ac:dyDescent="0.3">
      <c r="A1237" s="317"/>
      <c r="B1237" s="336" t="s">
        <v>1839</v>
      </c>
      <c r="C1237" s="336"/>
      <c r="D1237" s="240"/>
      <c r="E1237" s="240"/>
      <c r="G1237" s="259"/>
    </row>
    <row r="1238" spans="1:7" x14ac:dyDescent="0.3">
      <c r="A1238" s="317"/>
      <c r="B1238" s="334" t="s">
        <v>2025</v>
      </c>
      <c r="C1238" s="335"/>
      <c r="D1238" s="243"/>
      <c r="E1238" s="243"/>
      <c r="G1238" s="259"/>
    </row>
    <row r="1239" spans="1:7" x14ac:dyDescent="0.3">
      <c r="A1239" s="327"/>
      <c r="B1239" s="328"/>
      <c r="C1239" s="328"/>
      <c r="D1239" s="328"/>
      <c r="E1239" s="329"/>
      <c r="G1239" s="259"/>
    </row>
    <row r="1240" spans="1:7" x14ac:dyDescent="0.3">
      <c r="A1240" s="244"/>
      <c r="B1240" s="322" t="s">
        <v>1841</v>
      </c>
      <c r="C1240" s="323"/>
      <c r="D1240" s="245" t="s">
        <v>34</v>
      </c>
      <c r="E1240" s="245" t="s">
        <v>55</v>
      </c>
      <c r="G1240" s="259"/>
    </row>
    <row r="1241" spans="1:7" x14ac:dyDescent="0.3">
      <c r="A1241" s="246">
        <v>1</v>
      </c>
      <c r="B1241" s="247" t="s">
        <v>2025</v>
      </c>
      <c r="C1241" s="247" t="s">
        <v>2026</v>
      </c>
      <c r="D1241" s="248">
        <v>70200</v>
      </c>
      <c r="E1241" s="248">
        <v>84240</v>
      </c>
      <c r="G1241" s="259"/>
    </row>
    <row r="1242" spans="1:7" ht="15" customHeight="1" x14ac:dyDescent="0.3">
      <c r="A1242" s="244"/>
      <c r="B1242" s="322" t="s">
        <v>1673</v>
      </c>
      <c r="C1242" s="323"/>
      <c r="D1242" s="245" t="s">
        <v>34</v>
      </c>
      <c r="E1242" s="245" t="s">
        <v>55</v>
      </c>
      <c r="G1242" s="259"/>
    </row>
    <row r="1243" spans="1:7" ht="40.799999999999997" x14ac:dyDescent="0.3">
      <c r="A1243" s="246">
        <v>2</v>
      </c>
      <c r="B1243" s="249" t="s">
        <v>2032</v>
      </c>
      <c r="C1243" s="250" t="s">
        <v>2028</v>
      </c>
      <c r="D1243" s="248">
        <v>36060</v>
      </c>
      <c r="E1243" s="248">
        <v>43272</v>
      </c>
      <c r="G1243" s="259"/>
    </row>
    <row r="1244" spans="1:7" x14ac:dyDescent="0.3">
      <c r="A1244" s="326"/>
      <c r="B1244" s="326"/>
      <c r="C1244" s="326"/>
      <c r="D1244" s="326"/>
      <c r="E1244" s="326"/>
      <c r="G1244" s="259"/>
    </row>
    <row r="1245" spans="1:7" ht="40.799999999999997" x14ac:dyDescent="0.3">
      <c r="A1245" s="246">
        <v>3</v>
      </c>
      <c r="B1245" s="249" t="s">
        <v>2033</v>
      </c>
      <c r="C1245" s="250" t="s">
        <v>2030</v>
      </c>
      <c r="D1245" s="248">
        <v>36060</v>
      </c>
      <c r="E1245" s="248">
        <v>43272</v>
      </c>
      <c r="G1245" s="259"/>
    </row>
    <row r="1246" spans="1:7" ht="20.399999999999999" x14ac:dyDescent="0.3">
      <c r="A1246" s="246">
        <v>4</v>
      </c>
      <c r="B1246" s="249" t="s">
        <v>2002</v>
      </c>
      <c r="C1246" s="250" t="s">
        <v>1972</v>
      </c>
      <c r="D1246" s="248">
        <v>41570</v>
      </c>
      <c r="E1246" s="248">
        <v>49884</v>
      </c>
      <c r="G1246" s="259"/>
    </row>
    <row r="1247" spans="1:7" ht="20.399999999999999" x14ac:dyDescent="0.35">
      <c r="A1247" s="244"/>
      <c r="B1247" s="322" t="s">
        <v>1706</v>
      </c>
      <c r="C1247" s="323"/>
      <c r="D1247" s="245" t="s">
        <v>34</v>
      </c>
      <c r="E1247" s="245" t="s">
        <v>55</v>
      </c>
      <c r="F1247" s="270" t="s">
        <v>37</v>
      </c>
      <c r="G1247" s="259"/>
    </row>
    <row r="1248" spans="1:7" ht="51" x14ac:dyDescent="0.3">
      <c r="A1248" s="246">
        <v>5</v>
      </c>
      <c r="B1248" s="247" t="s">
        <v>1973</v>
      </c>
      <c r="C1248" s="251" t="s">
        <v>1974</v>
      </c>
      <c r="D1248" s="242">
        <v>44520</v>
      </c>
      <c r="E1248" s="248">
        <v>53424</v>
      </c>
      <c r="G1248" s="259"/>
    </row>
    <row r="1249" spans="1:7" ht="51" x14ac:dyDescent="0.3">
      <c r="A1249" s="246">
        <v>6</v>
      </c>
      <c r="B1249" s="247" t="s">
        <v>1975</v>
      </c>
      <c r="C1249" s="251" t="s">
        <v>1976</v>
      </c>
      <c r="D1249" s="242">
        <v>44520</v>
      </c>
      <c r="E1249" s="248">
        <v>53424</v>
      </c>
      <c r="G1249" s="259"/>
    </row>
    <row r="1250" spans="1:7" ht="51" x14ac:dyDescent="0.3">
      <c r="A1250" s="246">
        <v>7</v>
      </c>
      <c r="B1250" s="247" t="s">
        <v>1977</v>
      </c>
      <c r="C1250" s="251" t="s">
        <v>1978</v>
      </c>
      <c r="D1250" s="242">
        <v>44520</v>
      </c>
      <c r="E1250" s="248">
        <v>53424</v>
      </c>
      <c r="G1250" s="259"/>
    </row>
    <row r="1251" spans="1:7" ht="40.799999999999997" x14ac:dyDescent="0.3">
      <c r="A1251" s="246">
        <v>8</v>
      </c>
      <c r="B1251" s="247" t="s">
        <v>1979</v>
      </c>
      <c r="C1251" s="251" t="s">
        <v>1980</v>
      </c>
      <c r="D1251" s="242">
        <v>44180</v>
      </c>
      <c r="E1251" s="248">
        <v>53016</v>
      </c>
      <c r="G1251" s="259"/>
    </row>
    <row r="1252" spans="1:7" ht="40.799999999999997" x14ac:dyDescent="0.3">
      <c r="A1252" s="246">
        <v>9</v>
      </c>
      <c r="B1252" s="247" t="s">
        <v>1981</v>
      </c>
      <c r="C1252" s="251" t="s">
        <v>1982</v>
      </c>
      <c r="D1252" s="242">
        <v>44180</v>
      </c>
      <c r="E1252" s="248">
        <v>53016</v>
      </c>
      <c r="G1252" s="259"/>
    </row>
    <row r="1253" spans="1:7" ht="40.799999999999997" x14ac:dyDescent="0.3">
      <c r="A1253" s="246">
        <v>10</v>
      </c>
      <c r="B1253" s="247" t="s">
        <v>1983</v>
      </c>
      <c r="C1253" s="251" t="s">
        <v>1984</v>
      </c>
      <c r="D1253" s="242">
        <v>44180</v>
      </c>
      <c r="E1253" s="248">
        <v>53016</v>
      </c>
      <c r="G1253" s="259"/>
    </row>
    <row r="1254" spans="1:7" x14ac:dyDescent="0.3">
      <c r="A1254" s="244"/>
      <c r="B1254" s="322" t="s">
        <v>1726</v>
      </c>
      <c r="C1254" s="323"/>
      <c r="D1254" s="245" t="s">
        <v>34</v>
      </c>
      <c r="E1254" s="245" t="s">
        <v>55</v>
      </c>
      <c r="G1254" s="259"/>
    </row>
    <row r="1255" spans="1:7" ht="15" customHeight="1" x14ac:dyDescent="0.3">
      <c r="A1255" s="246">
        <v>11</v>
      </c>
      <c r="B1255" s="247" t="s">
        <v>1728</v>
      </c>
      <c r="C1255" s="247" t="s">
        <v>1729</v>
      </c>
      <c r="D1255" s="242">
        <v>15540</v>
      </c>
      <c r="E1255" s="248">
        <v>18648</v>
      </c>
      <c r="G1255" s="261"/>
    </row>
    <row r="1256" spans="1:7" ht="15" customHeight="1" x14ac:dyDescent="0.3">
      <c r="A1256" s="246">
        <v>12</v>
      </c>
      <c r="B1256" s="247" t="s">
        <v>1730</v>
      </c>
      <c r="C1256" s="247" t="s">
        <v>1731</v>
      </c>
      <c r="D1256" s="242">
        <v>19620</v>
      </c>
      <c r="E1256" s="248">
        <v>23544</v>
      </c>
      <c r="G1256" s="261"/>
    </row>
    <row r="1257" spans="1:7" x14ac:dyDescent="0.3">
      <c r="A1257" s="246">
        <v>13</v>
      </c>
      <c r="B1257" s="247" t="s">
        <v>1732</v>
      </c>
      <c r="C1257" s="247" t="s">
        <v>1733</v>
      </c>
      <c r="D1257" s="242">
        <v>23620</v>
      </c>
      <c r="E1257" s="248">
        <v>28344</v>
      </c>
      <c r="G1257" s="261"/>
    </row>
    <row r="1258" spans="1:7" x14ac:dyDescent="0.3">
      <c r="A1258" s="246">
        <v>14</v>
      </c>
      <c r="B1258" s="247" t="s">
        <v>1734</v>
      </c>
      <c r="C1258" s="247" t="s">
        <v>1735</v>
      </c>
      <c r="D1258" s="242">
        <v>27620</v>
      </c>
      <c r="E1258" s="248">
        <v>33144</v>
      </c>
      <c r="G1258" s="261"/>
    </row>
    <row r="1259" spans="1:7" x14ac:dyDescent="0.3">
      <c r="A1259" s="246">
        <v>15</v>
      </c>
      <c r="B1259" s="247" t="s">
        <v>1736</v>
      </c>
      <c r="C1259" s="247" t="s">
        <v>1737</v>
      </c>
      <c r="D1259" s="242">
        <v>31620</v>
      </c>
      <c r="E1259" s="248">
        <v>37944</v>
      </c>
      <c r="G1259" s="261"/>
    </row>
    <row r="1260" spans="1:7" x14ac:dyDescent="0.3">
      <c r="A1260" s="246">
        <v>16</v>
      </c>
      <c r="B1260" s="247" t="s">
        <v>1738</v>
      </c>
      <c r="C1260" s="247" t="s">
        <v>1739</v>
      </c>
      <c r="D1260" s="242">
        <v>35620</v>
      </c>
      <c r="E1260" s="248">
        <v>42744</v>
      </c>
      <c r="G1260" s="261"/>
    </row>
    <row r="1261" spans="1:7" x14ac:dyDescent="0.3">
      <c r="A1261" s="244"/>
      <c r="B1261" s="322" t="s">
        <v>1985</v>
      </c>
      <c r="C1261" s="323"/>
      <c r="D1261" s="245" t="s">
        <v>34</v>
      </c>
      <c r="E1261" s="245" t="s">
        <v>55</v>
      </c>
      <c r="G1261" s="259"/>
    </row>
    <row r="1262" spans="1:7" ht="15" customHeight="1" x14ac:dyDescent="0.3">
      <c r="A1262" s="246">
        <v>17</v>
      </c>
      <c r="B1262" s="247" t="s">
        <v>2014</v>
      </c>
      <c r="C1262" s="247" t="s">
        <v>2015</v>
      </c>
      <c r="D1262" s="248">
        <v>66870</v>
      </c>
      <c r="E1262" s="248">
        <v>80244</v>
      </c>
      <c r="G1262" s="259"/>
    </row>
    <row r="1263" spans="1:7" x14ac:dyDescent="0.3">
      <c r="A1263" s="244"/>
      <c r="B1263" s="322" t="s">
        <v>1740</v>
      </c>
      <c r="C1263" s="323"/>
      <c r="D1263" s="245" t="s">
        <v>34</v>
      </c>
      <c r="E1263" s="245" t="s">
        <v>55</v>
      </c>
      <c r="G1263" s="259"/>
    </row>
    <row r="1264" spans="1:7" ht="51" x14ac:dyDescent="0.3">
      <c r="A1264" s="246">
        <v>18</v>
      </c>
      <c r="B1264" s="247" t="s">
        <v>2016</v>
      </c>
      <c r="C1264" s="251" t="s">
        <v>2017</v>
      </c>
      <c r="D1264" s="248">
        <v>92190</v>
      </c>
      <c r="E1264" s="248">
        <v>110628</v>
      </c>
      <c r="G1264" s="259"/>
    </row>
    <row r="1265" spans="1:7" ht="61.2" x14ac:dyDescent="0.3">
      <c r="A1265" s="246">
        <v>19</v>
      </c>
      <c r="B1265" s="247" t="s">
        <v>2018</v>
      </c>
      <c r="C1265" s="251" t="s">
        <v>2019</v>
      </c>
      <c r="D1265" s="248">
        <v>69520</v>
      </c>
      <c r="E1265" s="248">
        <v>83424</v>
      </c>
      <c r="G1265" s="259"/>
    </row>
    <row r="1266" spans="1:7" ht="21" x14ac:dyDescent="0.3">
      <c r="A1266" s="246">
        <v>20</v>
      </c>
      <c r="B1266" s="247" t="s">
        <v>2020</v>
      </c>
      <c r="C1266" s="251" t="s">
        <v>2021</v>
      </c>
      <c r="D1266" s="248">
        <v>7070</v>
      </c>
      <c r="E1266" s="248">
        <v>8484</v>
      </c>
      <c r="G1266" s="259"/>
    </row>
    <row r="1267" spans="1:7" ht="20.399999999999999" x14ac:dyDescent="0.3">
      <c r="A1267" s="246">
        <v>21</v>
      </c>
      <c r="B1267" s="247" t="s">
        <v>1747</v>
      </c>
      <c r="C1267" s="251" t="s">
        <v>1748</v>
      </c>
      <c r="D1267" s="324" t="s">
        <v>1749</v>
      </c>
      <c r="E1267" s="325"/>
      <c r="G1267" s="259"/>
    </row>
    <row r="1268" spans="1:7" ht="30" customHeight="1" x14ac:dyDescent="0.3">
      <c r="A1268" s="246">
        <v>22</v>
      </c>
      <c r="B1268" s="247" t="s">
        <v>2022</v>
      </c>
      <c r="C1268" s="251" t="s">
        <v>2023</v>
      </c>
      <c r="D1268" s="248">
        <v>29700</v>
      </c>
      <c r="E1268" s="248">
        <v>35640</v>
      </c>
      <c r="G1268" s="259"/>
    </row>
    <row r="1269" spans="1:7" x14ac:dyDescent="0.3">
      <c r="A1269" s="326"/>
      <c r="B1269" s="326"/>
      <c r="C1269" s="326"/>
      <c r="D1269" s="326"/>
      <c r="E1269" s="326"/>
      <c r="G1269" s="259"/>
    </row>
    <row r="1270" spans="1:7" x14ac:dyDescent="0.3">
      <c r="A1270" s="327"/>
      <c r="B1270" s="328"/>
      <c r="C1270" s="328"/>
      <c r="D1270" s="328"/>
      <c r="E1270" s="329"/>
      <c r="G1270" s="259"/>
    </row>
    <row r="1271" spans="1:7" ht="20.399999999999999" x14ac:dyDescent="0.35">
      <c r="A1271" s="317" t="s">
        <v>2034</v>
      </c>
      <c r="B1271" s="295" t="s">
        <v>1648</v>
      </c>
      <c r="C1271" s="296"/>
      <c r="D1271" s="237"/>
      <c r="E1271" s="237"/>
      <c r="F1271" s="270" t="s">
        <v>37</v>
      </c>
      <c r="G1271" s="259"/>
    </row>
    <row r="1272" spans="1:7" s="238" customFormat="1" x14ac:dyDescent="0.3">
      <c r="A1272" s="317"/>
      <c r="B1272" s="318" t="s">
        <v>1797</v>
      </c>
      <c r="C1272" s="319"/>
      <c r="D1272" s="239"/>
      <c r="E1272" s="239"/>
      <c r="F1272" s="234"/>
      <c r="G1272" s="259"/>
    </row>
    <row r="1273" spans="1:7" s="238" customFormat="1" x14ac:dyDescent="0.3">
      <c r="A1273" s="317"/>
      <c r="B1273" s="320" t="s">
        <v>1652</v>
      </c>
      <c r="C1273" s="321"/>
      <c r="D1273" s="240"/>
      <c r="E1273" s="240"/>
      <c r="F1273" s="234"/>
      <c r="G1273" s="259"/>
    </row>
    <row r="1274" spans="1:7" ht="27.6" customHeight="1" x14ac:dyDescent="0.3">
      <c r="A1274" s="317"/>
      <c r="B1274" s="315" t="s">
        <v>2007</v>
      </c>
      <c r="C1274" s="316"/>
      <c r="D1274" s="241"/>
      <c r="E1274" s="241"/>
      <c r="G1274" s="259"/>
    </row>
    <row r="1275" spans="1:7" x14ac:dyDescent="0.3">
      <c r="A1275" s="317"/>
      <c r="B1275" s="320" t="s">
        <v>1656</v>
      </c>
      <c r="C1275" s="321"/>
      <c r="D1275" s="240"/>
      <c r="E1275" s="240"/>
      <c r="G1275" s="259"/>
    </row>
    <row r="1276" spans="1:7" x14ac:dyDescent="0.3">
      <c r="A1276" s="317"/>
      <c r="B1276" s="330" t="s">
        <v>1897</v>
      </c>
      <c r="C1276" s="331"/>
      <c r="D1276" s="242"/>
      <c r="E1276" s="242"/>
      <c r="G1276" s="259"/>
    </row>
    <row r="1277" spans="1:7" x14ac:dyDescent="0.3">
      <c r="A1277" s="317"/>
      <c r="B1277" s="320" t="s">
        <v>1660</v>
      </c>
      <c r="C1277" s="321"/>
      <c r="D1277" s="240"/>
      <c r="E1277" s="240"/>
      <c r="G1277" s="259"/>
    </row>
    <row r="1278" spans="1:7" ht="88.95" customHeight="1" x14ac:dyDescent="0.3">
      <c r="A1278" s="317"/>
      <c r="B1278" s="332" t="s">
        <v>1964</v>
      </c>
      <c r="C1278" s="316"/>
      <c r="D1278" s="241"/>
      <c r="E1278" s="241"/>
      <c r="G1278" s="259"/>
    </row>
    <row r="1279" spans="1:7" x14ac:dyDescent="0.3">
      <c r="A1279" s="317"/>
      <c r="B1279" s="336" t="s">
        <v>1839</v>
      </c>
      <c r="C1279" s="336"/>
      <c r="D1279" s="240"/>
      <c r="E1279" s="240"/>
      <c r="G1279" s="259"/>
    </row>
    <row r="1280" spans="1:7" x14ac:dyDescent="0.3">
      <c r="A1280" s="317"/>
      <c r="B1280" s="334" t="s">
        <v>2025</v>
      </c>
      <c r="C1280" s="335"/>
      <c r="D1280" s="243"/>
      <c r="E1280" s="243"/>
      <c r="G1280" s="259"/>
    </row>
    <row r="1281" spans="1:7" x14ac:dyDescent="0.3">
      <c r="A1281" s="327"/>
      <c r="B1281" s="328"/>
      <c r="C1281" s="328"/>
      <c r="D1281" s="328"/>
      <c r="E1281" s="329"/>
      <c r="G1281" s="259"/>
    </row>
    <row r="1282" spans="1:7" x14ac:dyDescent="0.3">
      <c r="A1282" s="244"/>
      <c r="B1282" s="322" t="s">
        <v>1841</v>
      </c>
      <c r="C1282" s="323"/>
      <c r="D1282" s="245" t="s">
        <v>34</v>
      </c>
      <c r="E1282" s="245" t="s">
        <v>55</v>
      </c>
      <c r="G1282" s="259"/>
    </row>
    <row r="1283" spans="1:7" x14ac:dyDescent="0.3">
      <c r="A1283" s="246">
        <v>1</v>
      </c>
      <c r="B1283" s="247" t="s">
        <v>2025</v>
      </c>
      <c r="C1283" s="247" t="s">
        <v>2026</v>
      </c>
      <c r="D1283" s="248">
        <v>70200</v>
      </c>
      <c r="E1283" s="248">
        <v>84240</v>
      </c>
      <c r="G1283" s="259"/>
    </row>
    <row r="1284" spans="1:7" ht="15" customHeight="1" x14ac:dyDescent="0.3">
      <c r="A1284" s="244"/>
      <c r="B1284" s="322" t="s">
        <v>1673</v>
      </c>
      <c r="C1284" s="323"/>
      <c r="D1284" s="245" t="s">
        <v>34</v>
      </c>
      <c r="E1284" s="245" t="s">
        <v>55</v>
      </c>
      <c r="G1284" s="259"/>
    </row>
    <row r="1285" spans="1:7" ht="40.799999999999997" x14ac:dyDescent="0.3">
      <c r="A1285" s="246">
        <v>2</v>
      </c>
      <c r="B1285" s="249" t="s">
        <v>2035</v>
      </c>
      <c r="C1285" s="250" t="s">
        <v>2028</v>
      </c>
      <c r="D1285" s="248">
        <v>36060</v>
      </c>
      <c r="E1285" s="248">
        <v>43272</v>
      </c>
      <c r="G1285" s="259"/>
    </row>
    <row r="1286" spans="1:7" x14ac:dyDescent="0.3">
      <c r="A1286" s="326"/>
      <c r="B1286" s="326"/>
      <c r="C1286" s="326"/>
      <c r="D1286" s="326"/>
      <c r="E1286" s="326"/>
      <c r="G1286" s="259"/>
    </row>
    <row r="1287" spans="1:7" ht="40.799999999999997" x14ac:dyDescent="0.3">
      <c r="A1287" s="246">
        <v>3</v>
      </c>
      <c r="B1287" s="249" t="s">
        <v>2036</v>
      </c>
      <c r="C1287" s="250" t="s">
        <v>2030</v>
      </c>
      <c r="D1287" s="248">
        <v>36060</v>
      </c>
      <c r="E1287" s="248">
        <v>43272</v>
      </c>
      <c r="G1287" s="259"/>
    </row>
    <row r="1288" spans="1:7" ht="20.399999999999999" x14ac:dyDescent="0.3">
      <c r="A1288" s="246">
        <v>4</v>
      </c>
      <c r="B1288" s="249" t="s">
        <v>2002</v>
      </c>
      <c r="C1288" s="250" t="s">
        <v>1972</v>
      </c>
      <c r="D1288" s="248">
        <v>41570</v>
      </c>
      <c r="E1288" s="248">
        <v>49884</v>
      </c>
      <c r="G1288" s="259"/>
    </row>
    <row r="1289" spans="1:7" ht="20.399999999999999" x14ac:dyDescent="0.35">
      <c r="A1289" s="244"/>
      <c r="B1289" s="322" t="s">
        <v>1706</v>
      </c>
      <c r="C1289" s="323"/>
      <c r="D1289" s="245" t="s">
        <v>34</v>
      </c>
      <c r="E1289" s="245" t="s">
        <v>55</v>
      </c>
      <c r="F1289" s="270" t="s">
        <v>37</v>
      </c>
      <c r="G1289" s="259"/>
    </row>
    <row r="1290" spans="1:7" ht="51" x14ac:dyDescent="0.3">
      <c r="A1290" s="246">
        <v>5</v>
      </c>
      <c r="B1290" s="247" t="s">
        <v>1973</v>
      </c>
      <c r="C1290" s="251" t="s">
        <v>1974</v>
      </c>
      <c r="D1290" s="242">
        <v>44520</v>
      </c>
      <c r="E1290" s="248">
        <v>53424</v>
      </c>
      <c r="G1290" s="259"/>
    </row>
    <row r="1291" spans="1:7" ht="51" x14ac:dyDescent="0.3">
      <c r="A1291" s="246">
        <v>6</v>
      </c>
      <c r="B1291" s="247" t="s">
        <v>1975</v>
      </c>
      <c r="C1291" s="251" t="s">
        <v>1976</v>
      </c>
      <c r="D1291" s="242">
        <v>44520</v>
      </c>
      <c r="E1291" s="248">
        <v>53424</v>
      </c>
      <c r="G1291" s="259"/>
    </row>
    <row r="1292" spans="1:7" ht="51" x14ac:dyDescent="0.3">
      <c r="A1292" s="246">
        <v>7</v>
      </c>
      <c r="B1292" s="247" t="s">
        <v>1977</v>
      </c>
      <c r="C1292" s="251" t="s">
        <v>1978</v>
      </c>
      <c r="D1292" s="242">
        <v>44520</v>
      </c>
      <c r="E1292" s="248">
        <v>53424</v>
      </c>
      <c r="G1292" s="259"/>
    </row>
    <row r="1293" spans="1:7" ht="40.799999999999997" x14ac:dyDescent="0.3">
      <c r="A1293" s="246">
        <v>8</v>
      </c>
      <c r="B1293" s="247" t="s">
        <v>1979</v>
      </c>
      <c r="C1293" s="251" t="s">
        <v>1980</v>
      </c>
      <c r="D1293" s="242">
        <v>44180</v>
      </c>
      <c r="E1293" s="248">
        <v>53016</v>
      </c>
      <c r="G1293" s="259"/>
    </row>
    <row r="1294" spans="1:7" ht="40.799999999999997" x14ac:dyDescent="0.3">
      <c r="A1294" s="246">
        <v>9</v>
      </c>
      <c r="B1294" s="247" t="s">
        <v>1981</v>
      </c>
      <c r="C1294" s="251" t="s">
        <v>1982</v>
      </c>
      <c r="D1294" s="242">
        <v>44180</v>
      </c>
      <c r="E1294" s="248">
        <v>53016</v>
      </c>
      <c r="G1294" s="259"/>
    </row>
    <row r="1295" spans="1:7" ht="40.799999999999997" x14ac:dyDescent="0.3">
      <c r="A1295" s="246">
        <v>10</v>
      </c>
      <c r="B1295" s="247" t="s">
        <v>1983</v>
      </c>
      <c r="C1295" s="251" t="s">
        <v>1984</v>
      </c>
      <c r="D1295" s="242">
        <v>44180</v>
      </c>
      <c r="E1295" s="248">
        <v>53016</v>
      </c>
      <c r="G1295" s="259"/>
    </row>
    <row r="1296" spans="1:7" x14ac:dyDescent="0.3">
      <c r="A1296" s="244"/>
      <c r="B1296" s="322" t="s">
        <v>1726</v>
      </c>
      <c r="C1296" s="323"/>
      <c r="D1296" s="245" t="s">
        <v>34</v>
      </c>
      <c r="E1296" s="245" t="s">
        <v>55</v>
      </c>
      <c r="G1296" s="259"/>
    </row>
    <row r="1297" spans="1:7" ht="15" customHeight="1" x14ac:dyDescent="0.3">
      <c r="A1297" s="246">
        <v>11</v>
      </c>
      <c r="B1297" s="247" t="s">
        <v>1728</v>
      </c>
      <c r="C1297" s="247" t="s">
        <v>1729</v>
      </c>
      <c r="D1297" s="242">
        <v>15540</v>
      </c>
      <c r="E1297" s="248">
        <v>18648</v>
      </c>
      <c r="G1297" s="261"/>
    </row>
    <row r="1298" spans="1:7" ht="15" customHeight="1" x14ac:dyDescent="0.3">
      <c r="A1298" s="246">
        <v>12</v>
      </c>
      <c r="B1298" s="247" t="s">
        <v>1730</v>
      </c>
      <c r="C1298" s="247" t="s">
        <v>1731</v>
      </c>
      <c r="D1298" s="242">
        <v>19620</v>
      </c>
      <c r="E1298" s="248">
        <v>23544</v>
      </c>
      <c r="G1298" s="261"/>
    </row>
    <row r="1299" spans="1:7" x14ac:dyDescent="0.3">
      <c r="A1299" s="246">
        <v>13</v>
      </c>
      <c r="B1299" s="247" t="s">
        <v>1732</v>
      </c>
      <c r="C1299" s="247" t="s">
        <v>1733</v>
      </c>
      <c r="D1299" s="242">
        <v>23620</v>
      </c>
      <c r="E1299" s="248">
        <v>28344</v>
      </c>
      <c r="G1299" s="261"/>
    </row>
    <row r="1300" spans="1:7" x14ac:dyDescent="0.3">
      <c r="A1300" s="246">
        <v>14</v>
      </c>
      <c r="B1300" s="247" t="s">
        <v>1734</v>
      </c>
      <c r="C1300" s="247" t="s">
        <v>1735</v>
      </c>
      <c r="D1300" s="242">
        <v>27620</v>
      </c>
      <c r="E1300" s="248">
        <v>33144</v>
      </c>
      <c r="G1300" s="261"/>
    </row>
    <row r="1301" spans="1:7" x14ac:dyDescent="0.3">
      <c r="A1301" s="246">
        <v>15</v>
      </c>
      <c r="B1301" s="247" t="s">
        <v>1736</v>
      </c>
      <c r="C1301" s="247" t="s">
        <v>1737</v>
      </c>
      <c r="D1301" s="242">
        <v>31620</v>
      </c>
      <c r="E1301" s="248">
        <v>37944</v>
      </c>
      <c r="G1301" s="261"/>
    </row>
    <row r="1302" spans="1:7" x14ac:dyDescent="0.3">
      <c r="A1302" s="246">
        <v>16</v>
      </c>
      <c r="B1302" s="247" t="s">
        <v>1738</v>
      </c>
      <c r="C1302" s="247" t="s">
        <v>1739</v>
      </c>
      <c r="D1302" s="242">
        <v>35620</v>
      </c>
      <c r="E1302" s="248">
        <v>42744</v>
      </c>
      <c r="G1302" s="261"/>
    </row>
    <row r="1303" spans="1:7" x14ac:dyDescent="0.3">
      <c r="A1303" s="244"/>
      <c r="B1303" s="322" t="s">
        <v>1985</v>
      </c>
      <c r="C1303" s="323"/>
      <c r="D1303" s="245" t="s">
        <v>34</v>
      </c>
      <c r="E1303" s="245" t="s">
        <v>55</v>
      </c>
      <c r="G1303" s="259"/>
    </row>
    <row r="1304" spans="1:7" ht="15" customHeight="1" x14ac:dyDescent="0.3">
      <c r="A1304" s="246">
        <v>17</v>
      </c>
      <c r="B1304" s="247" t="s">
        <v>2014</v>
      </c>
      <c r="C1304" s="247" t="s">
        <v>2015</v>
      </c>
      <c r="D1304" s="248">
        <v>66870</v>
      </c>
      <c r="E1304" s="248">
        <v>80244</v>
      </c>
      <c r="G1304" s="259"/>
    </row>
    <row r="1305" spans="1:7" x14ac:dyDescent="0.3">
      <c r="A1305" s="244"/>
      <c r="B1305" s="322" t="s">
        <v>1740</v>
      </c>
      <c r="C1305" s="323"/>
      <c r="D1305" s="245" t="s">
        <v>34</v>
      </c>
      <c r="E1305" s="245" t="s">
        <v>55</v>
      </c>
      <c r="G1305" s="259"/>
    </row>
    <row r="1306" spans="1:7" ht="51" x14ac:dyDescent="0.3">
      <c r="A1306" s="246">
        <v>18</v>
      </c>
      <c r="B1306" s="247" t="s">
        <v>2016</v>
      </c>
      <c r="C1306" s="251" t="s">
        <v>2017</v>
      </c>
      <c r="D1306" s="248">
        <v>92190</v>
      </c>
      <c r="E1306" s="248">
        <v>110628</v>
      </c>
      <c r="G1306" s="259"/>
    </row>
    <row r="1307" spans="1:7" ht="61.2" x14ac:dyDescent="0.3">
      <c r="A1307" s="246">
        <v>19</v>
      </c>
      <c r="B1307" s="247" t="s">
        <v>2018</v>
      </c>
      <c r="C1307" s="251" t="s">
        <v>2019</v>
      </c>
      <c r="D1307" s="248">
        <v>69520</v>
      </c>
      <c r="E1307" s="248">
        <v>83424</v>
      </c>
      <c r="G1307" s="259"/>
    </row>
    <row r="1308" spans="1:7" ht="21" x14ac:dyDescent="0.3">
      <c r="A1308" s="246">
        <v>20</v>
      </c>
      <c r="B1308" s="247" t="s">
        <v>2020</v>
      </c>
      <c r="C1308" s="251" t="s">
        <v>2021</v>
      </c>
      <c r="D1308" s="248">
        <v>7070</v>
      </c>
      <c r="E1308" s="248">
        <v>8484</v>
      </c>
      <c r="G1308" s="259"/>
    </row>
    <row r="1309" spans="1:7" ht="20.399999999999999" x14ac:dyDescent="0.3">
      <c r="A1309" s="246">
        <v>21</v>
      </c>
      <c r="B1309" s="247" t="s">
        <v>1747</v>
      </c>
      <c r="C1309" s="251" t="s">
        <v>1748</v>
      </c>
      <c r="D1309" s="324" t="s">
        <v>1749</v>
      </c>
      <c r="E1309" s="325"/>
      <c r="G1309" s="259"/>
    </row>
    <row r="1310" spans="1:7" ht="40.799999999999997" x14ac:dyDescent="0.3">
      <c r="A1310" s="246">
        <v>22</v>
      </c>
      <c r="B1310" s="247" t="s">
        <v>2022</v>
      </c>
      <c r="C1310" s="251" t="s">
        <v>2023</v>
      </c>
      <c r="D1310" s="248">
        <v>29700</v>
      </c>
      <c r="E1310" s="248">
        <v>35640</v>
      </c>
      <c r="G1310" s="259"/>
    </row>
    <row r="1311" spans="1:7" x14ac:dyDescent="0.3">
      <c r="A1311" s="326"/>
      <c r="B1311" s="326"/>
      <c r="C1311" s="326"/>
      <c r="D1311" s="326"/>
      <c r="E1311" s="326"/>
      <c r="G1311" s="259"/>
    </row>
    <row r="1312" spans="1:7" x14ac:dyDescent="0.3">
      <c r="A1312" s="327"/>
      <c r="B1312" s="328"/>
      <c r="C1312" s="328"/>
      <c r="D1312" s="328"/>
      <c r="E1312" s="329"/>
      <c r="G1312" s="259"/>
    </row>
    <row r="1313" spans="1:7" ht="20.399999999999999" x14ac:dyDescent="0.35">
      <c r="A1313" s="317" t="s">
        <v>2037</v>
      </c>
      <c r="B1313" s="295" t="s">
        <v>1648</v>
      </c>
      <c r="C1313" s="296"/>
      <c r="D1313" s="237"/>
      <c r="E1313" s="237"/>
      <c r="F1313" s="270" t="s">
        <v>37</v>
      </c>
      <c r="G1313" s="259"/>
    </row>
    <row r="1314" spans="1:7" s="238" customFormat="1" x14ac:dyDescent="0.3">
      <c r="A1314" s="317"/>
      <c r="B1314" s="318" t="s">
        <v>1797</v>
      </c>
      <c r="C1314" s="319"/>
      <c r="D1314" s="239"/>
      <c r="E1314" s="239"/>
      <c r="F1314" s="234"/>
      <c r="G1314" s="259"/>
    </row>
    <row r="1315" spans="1:7" s="238" customFormat="1" x14ac:dyDescent="0.3">
      <c r="A1315" s="317"/>
      <c r="B1315" s="320" t="s">
        <v>1652</v>
      </c>
      <c r="C1315" s="321"/>
      <c r="D1315" s="240"/>
      <c r="E1315" s="240"/>
      <c r="F1315" s="234"/>
      <c r="G1315" s="259"/>
    </row>
    <row r="1316" spans="1:7" ht="33.6" customHeight="1" x14ac:dyDescent="0.3">
      <c r="A1316" s="317"/>
      <c r="B1316" s="315" t="s">
        <v>2038</v>
      </c>
      <c r="C1316" s="316"/>
      <c r="D1316" s="241"/>
      <c r="E1316" s="241"/>
      <c r="G1316" s="259"/>
    </row>
    <row r="1317" spans="1:7" x14ac:dyDescent="0.3">
      <c r="A1317" s="317"/>
      <c r="B1317" s="320" t="s">
        <v>1656</v>
      </c>
      <c r="C1317" s="321"/>
      <c r="D1317" s="240"/>
      <c r="E1317" s="240"/>
      <c r="G1317" s="259"/>
    </row>
    <row r="1318" spans="1:7" x14ac:dyDescent="0.3">
      <c r="A1318" s="317"/>
      <c r="B1318" s="330" t="s">
        <v>1658</v>
      </c>
      <c r="C1318" s="331"/>
      <c r="D1318" s="242"/>
      <c r="E1318" s="242"/>
      <c r="G1318" s="259"/>
    </row>
    <row r="1319" spans="1:7" x14ac:dyDescent="0.3">
      <c r="A1319" s="317"/>
      <c r="B1319" s="320" t="s">
        <v>1660</v>
      </c>
      <c r="C1319" s="321"/>
      <c r="D1319" s="240"/>
      <c r="E1319" s="240"/>
      <c r="G1319" s="259"/>
    </row>
    <row r="1320" spans="1:7" ht="87" customHeight="1" x14ac:dyDescent="0.3">
      <c r="A1320" s="317"/>
      <c r="B1320" s="332" t="s">
        <v>1964</v>
      </c>
      <c r="C1320" s="316"/>
      <c r="D1320" s="241"/>
      <c r="E1320" s="241"/>
      <c r="G1320" s="259"/>
    </row>
    <row r="1321" spans="1:7" x14ac:dyDescent="0.3">
      <c r="A1321" s="317"/>
      <c r="B1321" s="336" t="s">
        <v>1664</v>
      </c>
      <c r="C1321" s="336"/>
      <c r="D1321" s="240"/>
      <c r="E1321" s="240"/>
      <c r="G1321" s="259"/>
    </row>
    <row r="1322" spans="1:7" x14ac:dyDescent="0.3">
      <c r="A1322" s="317"/>
      <c r="B1322" s="334" t="s">
        <v>2039</v>
      </c>
      <c r="C1322" s="335"/>
      <c r="D1322" s="243"/>
      <c r="E1322" s="243"/>
      <c r="G1322" s="259"/>
    </row>
    <row r="1323" spans="1:7" x14ac:dyDescent="0.3">
      <c r="A1323" s="327"/>
      <c r="B1323" s="328"/>
      <c r="C1323" s="328"/>
      <c r="D1323" s="328"/>
      <c r="E1323" s="329"/>
      <c r="G1323" s="259"/>
    </row>
    <row r="1324" spans="1:7" x14ac:dyDescent="0.3">
      <c r="A1324" s="244"/>
      <c r="B1324" s="322" t="s">
        <v>1669</v>
      </c>
      <c r="C1324" s="323"/>
      <c r="D1324" s="245" t="s">
        <v>34</v>
      </c>
      <c r="E1324" s="245" t="s">
        <v>55</v>
      </c>
      <c r="G1324" s="259"/>
    </row>
    <row r="1325" spans="1:7" x14ac:dyDescent="0.3">
      <c r="A1325" s="246">
        <v>1</v>
      </c>
      <c r="B1325" s="247" t="s">
        <v>2039</v>
      </c>
      <c r="C1325" s="247" t="s">
        <v>2040</v>
      </c>
      <c r="D1325" s="248">
        <v>70200</v>
      </c>
      <c r="E1325" s="248">
        <v>84240</v>
      </c>
      <c r="G1325" s="259"/>
    </row>
    <row r="1326" spans="1:7" ht="15" customHeight="1" x14ac:dyDescent="0.3">
      <c r="A1326" s="244"/>
      <c r="B1326" s="322" t="s">
        <v>1673</v>
      </c>
      <c r="C1326" s="323"/>
      <c r="D1326" s="245" t="s">
        <v>34</v>
      </c>
      <c r="E1326" s="245" t="s">
        <v>55</v>
      </c>
      <c r="G1326" s="259"/>
    </row>
    <row r="1327" spans="1:7" ht="40.799999999999997" x14ac:dyDescent="0.3">
      <c r="A1327" s="246">
        <v>2</v>
      </c>
      <c r="B1327" s="249" t="s">
        <v>2041</v>
      </c>
      <c r="C1327" s="250" t="s">
        <v>2042</v>
      </c>
      <c r="D1327" s="248">
        <v>36060</v>
      </c>
      <c r="E1327" s="248">
        <v>43272</v>
      </c>
      <c r="G1327" s="259"/>
    </row>
    <row r="1328" spans="1:7" x14ac:dyDescent="0.3">
      <c r="A1328" s="326"/>
      <c r="B1328" s="326"/>
      <c r="C1328" s="326"/>
      <c r="D1328" s="326"/>
      <c r="E1328" s="326"/>
      <c r="G1328" s="259"/>
    </row>
    <row r="1329" spans="1:7" ht="40.799999999999997" x14ac:dyDescent="0.3">
      <c r="A1329" s="246">
        <v>3</v>
      </c>
      <c r="B1329" s="249" t="s">
        <v>2043</v>
      </c>
      <c r="C1329" s="250" t="s">
        <v>2044</v>
      </c>
      <c r="D1329" s="248">
        <v>36060</v>
      </c>
      <c r="E1329" s="248">
        <v>43272</v>
      </c>
      <c r="G1329" s="259"/>
    </row>
    <row r="1330" spans="1:7" ht="20.399999999999999" x14ac:dyDescent="0.3">
      <c r="A1330" s="246">
        <v>4</v>
      </c>
      <c r="B1330" s="249" t="s">
        <v>2045</v>
      </c>
      <c r="C1330" s="250" t="s">
        <v>2046</v>
      </c>
      <c r="D1330" s="248">
        <v>41570</v>
      </c>
      <c r="E1330" s="248">
        <v>49884</v>
      </c>
      <c r="G1330" s="259"/>
    </row>
    <row r="1331" spans="1:7" ht="20.399999999999999" x14ac:dyDescent="0.35">
      <c r="A1331" s="244"/>
      <c r="B1331" s="322" t="s">
        <v>1706</v>
      </c>
      <c r="C1331" s="323"/>
      <c r="D1331" s="245" t="s">
        <v>34</v>
      </c>
      <c r="E1331" s="245" t="s">
        <v>55</v>
      </c>
      <c r="F1331" s="270" t="s">
        <v>37</v>
      </c>
      <c r="G1331" s="259"/>
    </row>
    <row r="1332" spans="1:7" ht="51" x14ac:dyDescent="0.3">
      <c r="A1332" s="246">
        <v>5</v>
      </c>
      <c r="B1332" s="247" t="s">
        <v>1973</v>
      </c>
      <c r="C1332" s="251" t="s">
        <v>1974</v>
      </c>
      <c r="D1332" s="242">
        <v>44520</v>
      </c>
      <c r="E1332" s="248">
        <v>53424</v>
      </c>
      <c r="G1332" s="259"/>
    </row>
    <row r="1333" spans="1:7" ht="51" x14ac:dyDescent="0.3">
      <c r="A1333" s="246">
        <v>6</v>
      </c>
      <c r="B1333" s="247" t="s">
        <v>1975</v>
      </c>
      <c r="C1333" s="251" t="s">
        <v>1976</v>
      </c>
      <c r="D1333" s="242">
        <v>44520</v>
      </c>
      <c r="E1333" s="248">
        <v>53424</v>
      </c>
      <c r="G1333" s="259"/>
    </row>
    <row r="1334" spans="1:7" ht="51" x14ac:dyDescent="0.3">
      <c r="A1334" s="246">
        <v>7</v>
      </c>
      <c r="B1334" s="247" t="s">
        <v>1977</v>
      </c>
      <c r="C1334" s="251" t="s">
        <v>1978</v>
      </c>
      <c r="D1334" s="242">
        <v>44520</v>
      </c>
      <c r="E1334" s="248">
        <v>53424</v>
      </c>
      <c r="G1334" s="259"/>
    </row>
    <row r="1335" spans="1:7" ht="40.799999999999997" x14ac:dyDescent="0.3">
      <c r="A1335" s="246">
        <v>8</v>
      </c>
      <c r="B1335" s="247" t="s">
        <v>1979</v>
      </c>
      <c r="C1335" s="251" t="s">
        <v>1980</v>
      </c>
      <c r="D1335" s="242">
        <v>44180</v>
      </c>
      <c r="E1335" s="248">
        <v>53016</v>
      </c>
      <c r="G1335" s="259"/>
    </row>
    <row r="1336" spans="1:7" ht="40.799999999999997" x14ac:dyDescent="0.3">
      <c r="A1336" s="246">
        <v>9</v>
      </c>
      <c r="B1336" s="247" t="s">
        <v>1981</v>
      </c>
      <c r="C1336" s="251" t="s">
        <v>1982</v>
      </c>
      <c r="D1336" s="242">
        <v>44180</v>
      </c>
      <c r="E1336" s="248">
        <v>53016</v>
      </c>
      <c r="G1336" s="259"/>
    </row>
    <row r="1337" spans="1:7" ht="40.799999999999997" x14ac:dyDescent="0.3">
      <c r="A1337" s="246">
        <v>10</v>
      </c>
      <c r="B1337" s="247" t="s">
        <v>1983</v>
      </c>
      <c r="C1337" s="251" t="s">
        <v>1984</v>
      </c>
      <c r="D1337" s="242">
        <v>44180</v>
      </c>
      <c r="E1337" s="248">
        <v>53016</v>
      </c>
      <c r="G1337" s="259"/>
    </row>
    <row r="1338" spans="1:7" ht="45" customHeight="1" x14ac:dyDescent="0.3">
      <c r="A1338" s="244"/>
      <c r="B1338" s="322" t="s">
        <v>1726</v>
      </c>
      <c r="C1338" s="323"/>
      <c r="D1338" s="245" t="s">
        <v>34</v>
      </c>
      <c r="E1338" s="245" t="s">
        <v>55</v>
      </c>
      <c r="G1338" s="259"/>
    </row>
    <row r="1339" spans="1:7" ht="15" customHeight="1" x14ac:dyDescent="0.3">
      <c r="A1339" s="246">
        <v>11</v>
      </c>
      <c r="B1339" s="247" t="s">
        <v>1728</v>
      </c>
      <c r="C1339" s="247" t="s">
        <v>1729</v>
      </c>
      <c r="D1339" s="242">
        <v>15540</v>
      </c>
      <c r="E1339" s="248">
        <v>18648</v>
      </c>
      <c r="G1339" s="261"/>
    </row>
    <row r="1340" spans="1:7" ht="15" customHeight="1" x14ac:dyDescent="0.3">
      <c r="A1340" s="246">
        <v>12</v>
      </c>
      <c r="B1340" s="247" t="s">
        <v>1730</v>
      </c>
      <c r="C1340" s="247" t="s">
        <v>1731</v>
      </c>
      <c r="D1340" s="242">
        <v>19620</v>
      </c>
      <c r="E1340" s="248">
        <v>23544</v>
      </c>
      <c r="G1340" s="261"/>
    </row>
    <row r="1341" spans="1:7" x14ac:dyDescent="0.3">
      <c r="A1341" s="246">
        <v>13</v>
      </c>
      <c r="B1341" s="247" t="s">
        <v>1732</v>
      </c>
      <c r="C1341" s="247" t="s">
        <v>1733</v>
      </c>
      <c r="D1341" s="242">
        <v>23620</v>
      </c>
      <c r="E1341" s="248">
        <v>28344</v>
      </c>
      <c r="G1341" s="261"/>
    </row>
    <row r="1342" spans="1:7" x14ac:dyDescent="0.3">
      <c r="A1342" s="246">
        <v>14</v>
      </c>
      <c r="B1342" s="247" t="s">
        <v>1734</v>
      </c>
      <c r="C1342" s="247" t="s">
        <v>1735</v>
      </c>
      <c r="D1342" s="242">
        <v>27620</v>
      </c>
      <c r="E1342" s="248">
        <v>33144</v>
      </c>
      <c r="G1342" s="261"/>
    </row>
    <row r="1343" spans="1:7" x14ac:dyDescent="0.3">
      <c r="A1343" s="246">
        <v>15</v>
      </c>
      <c r="B1343" s="247" t="s">
        <v>1736</v>
      </c>
      <c r="C1343" s="247" t="s">
        <v>1737</v>
      </c>
      <c r="D1343" s="242">
        <v>31620</v>
      </c>
      <c r="E1343" s="248">
        <v>37944</v>
      </c>
      <c r="G1343" s="261"/>
    </row>
    <row r="1344" spans="1:7" x14ac:dyDescent="0.3">
      <c r="A1344" s="246">
        <v>16</v>
      </c>
      <c r="B1344" s="247" t="s">
        <v>1738</v>
      </c>
      <c r="C1344" s="247" t="s">
        <v>1739</v>
      </c>
      <c r="D1344" s="242">
        <v>35620</v>
      </c>
      <c r="E1344" s="248">
        <v>42744</v>
      </c>
      <c r="G1344" s="261"/>
    </row>
    <row r="1345" spans="1:7" x14ac:dyDescent="0.3">
      <c r="A1345" s="244"/>
      <c r="B1345" s="322" t="s">
        <v>1985</v>
      </c>
      <c r="C1345" s="323"/>
      <c r="D1345" s="245" t="s">
        <v>34</v>
      </c>
      <c r="E1345" s="245" t="s">
        <v>55</v>
      </c>
      <c r="G1345" s="259"/>
    </row>
    <row r="1346" spans="1:7" ht="15" customHeight="1" x14ac:dyDescent="0.3">
      <c r="A1346" s="246">
        <v>17</v>
      </c>
      <c r="B1346" s="247" t="s">
        <v>2047</v>
      </c>
      <c r="C1346" s="247" t="s">
        <v>2048</v>
      </c>
      <c r="D1346" s="248">
        <v>66870</v>
      </c>
      <c r="E1346" s="248">
        <v>80244</v>
      </c>
      <c r="G1346" s="259"/>
    </row>
    <row r="1347" spans="1:7" x14ac:dyDescent="0.3">
      <c r="A1347" s="244"/>
      <c r="B1347" s="322" t="s">
        <v>1740</v>
      </c>
      <c r="C1347" s="323"/>
      <c r="D1347" s="245" t="s">
        <v>34</v>
      </c>
      <c r="E1347" s="245" t="s">
        <v>55</v>
      </c>
      <c r="G1347" s="259"/>
    </row>
    <row r="1348" spans="1:7" ht="40.799999999999997" x14ac:dyDescent="0.3">
      <c r="A1348" s="246">
        <v>18</v>
      </c>
      <c r="B1348" s="247" t="s">
        <v>2049</v>
      </c>
      <c r="C1348" s="251" t="s">
        <v>2050</v>
      </c>
      <c r="D1348" s="248">
        <v>29700</v>
      </c>
      <c r="E1348" s="248">
        <v>35640</v>
      </c>
      <c r="G1348" s="259"/>
    </row>
    <row r="1349" spans="1:7" ht="21" x14ac:dyDescent="0.3">
      <c r="A1349" s="246">
        <v>19</v>
      </c>
      <c r="B1349" s="247" t="s">
        <v>2051</v>
      </c>
      <c r="C1349" s="251" t="s">
        <v>2052</v>
      </c>
      <c r="D1349" s="248">
        <v>7070</v>
      </c>
      <c r="E1349" s="248">
        <v>8484</v>
      </c>
      <c r="G1349" s="259"/>
    </row>
    <row r="1350" spans="1:7" x14ac:dyDescent="0.3">
      <c r="A1350" s="326"/>
      <c r="B1350" s="326"/>
      <c r="C1350" s="326"/>
      <c r="D1350" s="326"/>
      <c r="E1350" s="326"/>
      <c r="G1350" s="259"/>
    </row>
    <row r="1351" spans="1:7" ht="30" customHeight="1" x14ac:dyDescent="0.3">
      <c r="A1351" s="333"/>
      <c r="B1351" s="333"/>
      <c r="C1351" s="333"/>
      <c r="D1351" s="333"/>
      <c r="E1351" s="333"/>
      <c r="G1351" s="259"/>
    </row>
    <row r="1352" spans="1:7" ht="20.399999999999999" x14ac:dyDescent="0.35">
      <c r="A1352" s="317" t="s">
        <v>2053</v>
      </c>
      <c r="B1352" s="295" t="s">
        <v>1648</v>
      </c>
      <c r="C1352" s="296"/>
      <c r="D1352" s="237"/>
      <c r="E1352" s="237"/>
      <c r="F1352" s="270" t="s">
        <v>37</v>
      </c>
      <c r="G1352" s="259"/>
    </row>
    <row r="1353" spans="1:7" x14ac:dyDescent="0.3">
      <c r="A1353" s="317"/>
      <c r="B1353" s="318" t="s">
        <v>1797</v>
      </c>
      <c r="C1353" s="319"/>
      <c r="D1353" s="239"/>
      <c r="E1353" s="239"/>
      <c r="G1353" s="259"/>
    </row>
    <row r="1354" spans="1:7" x14ac:dyDescent="0.3">
      <c r="A1354" s="317"/>
      <c r="B1354" s="320" t="s">
        <v>1652</v>
      </c>
      <c r="C1354" s="321"/>
      <c r="D1354" s="240"/>
      <c r="E1354" s="240"/>
      <c r="G1354" s="259"/>
    </row>
    <row r="1355" spans="1:7" ht="38.4" customHeight="1" x14ac:dyDescent="0.3">
      <c r="A1355" s="317"/>
      <c r="B1355" s="315" t="s">
        <v>2038</v>
      </c>
      <c r="C1355" s="316"/>
      <c r="D1355" s="241"/>
      <c r="E1355" s="241"/>
      <c r="G1355" s="259"/>
    </row>
    <row r="1356" spans="1:7" s="238" customFormat="1" x14ac:dyDescent="0.3">
      <c r="A1356" s="317"/>
      <c r="B1356" s="320" t="s">
        <v>1656</v>
      </c>
      <c r="C1356" s="321"/>
      <c r="D1356" s="240"/>
      <c r="E1356" s="240"/>
      <c r="F1356" s="234"/>
      <c r="G1356" s="259"/>
    </row>
    <row r="1357" spans="1:7" s="238" customFormat="1" x14ac:dyDescent="0.3">
      <c r="A1357" s="317"/>
      <c r="B1357" s="330" t="s">
        <v>1838</v>
      </c>
      <c r="C1357" s="331"/>
      <c r="D1357" s="242"/>
      <c r="E1357" s="242"/>
      <c r="F1357" s="234"/>
      <c r="G1357" s="259"/>
    </row>
    <row r="1358" spans="1:7" x14ac:dyDescent="0.3">
      <c r="A1358" s="317"/>
      <c r="B1358" s="320" t="s">
        <v>1660</v>
      </c>
      <c r="C1358" s="321"/>
      <c r="D1358" s="240"/>
      <c r="E1358" s="240"/>
      <c r="G1358" s="259"/>
    </row>
    <row r="1359" spans="1:7" ht="90" customHeight="1" x14ac:dyDescent="0.3">
      <c r="A1359" s="317"/>
      <c r="B1359" s="332" t="s">
        <v>1964</v>
      </c>
      <c r="C1359" s="316"/>
      <c r="D1359" s="241"/>
      <c r="E1359" s="241"/>
      <c r="G1359" s="259"/>
    </row>
    <row r="1360" spans="1:7" x14ac:dyDescent="0.3">
      <c r="A1360" s="317"/>
      <c r="B1360" s="336" t="s">
        <v>1839</v>
      </c>
      <c r="C1360" s="336"/>
      <c r="D1360" s="240"/>
      <c r="E1360" s="240"/>
      <c r="G1360" s="259"/>
    </row>
    <row r="1361" spans="1:7" x14ac:dyDescent="0.3">
      <c r="A1361" s="317"/>
      <c r="B1361" s="334" t="s">
        <v>2054</v>
      </c>
      <c r="C1361" s="335"/>
      <c r="D1361" s="243"/>
      <c r="E1361" s="243"/>
      <c r="G1361" s="259"/>
    </row>
    <row r="1362" spans="1:7" x14ac:dyDescent="0.3">
      <c r="A1362" s="327"/>
      <c r="B1362" s="328"/>
      <c r="C1362" s="328"/>
      <c r="D1362" s="328"/>
      <c r="E1362" s="329"/>
      <c r="G1362" s="259"/>
    </row>
    <row r="1363" spans="1:7" x14ac:dyDescent="0.3">
      <c r="A1363" s="244"/>
      <c r="B1363" s="322" t="s">
        <v>1841</v>
      </c>
      <c r="C1363" s="323"/>
      <c r="D1363" s="245" t="s">
        <v>34</v>
      </c>
      <c r="E1363" s="245" t="s">
        <v>55</v>
      </c>
      <c r="G1363" s="259"/>
    </row>
    <row r="1364" spans="1:7" x14ac:dyDescent="0.3">
      <c r="A1364" s="246">
        <v>1</v>
      </c>
      <c r="B1364" s="247" t="s">
        <v>2054</v>
      </c>
      <c r="C1364" s="247" t="s">
        <v>2055</v>
      </c>
      <c r="D1364" s="248">
        <v>70200</v>
      </c>
      <c r="E1364" s="248">
        <v>84240</v>
      </c>
      <c r="G1364" s="259"/>
    </row>
    <row r="1365" spans="1:7" x14ac:dyDescent="0.3">
      <c r="A1365" s="244"/>
      <c r="B1365" s="322" t="s">
        <v>1673</v>
      </c>
      <c r="C1365" s="323"/>
      <c r="D1365" s="245" t="s">
        <v>34</v>
      </c>
      <c r="E1365" s="245" t="s">
        <v>55</v>
      </c>
      <c r="G1365" s="259"/>
    </row>
    <row r="1366" spans="1:7" ht="40.799999999999997" x14ac:dyDescent="0.3">
      <c r="A1366" s="246">
        <v>2</v>
      </c>
      <c r="B1366" s="249" t="s">
        <v>2056</v>
      </c>
      <c r="C1366" s="250" t="s">
        <v>2057</v>
      </c>
      <c r="D1366" s="248">
        <v>36060</v>
      </c>
      <c r="E1366" s="248">
        <v>43272</v>
      </c>
      <c r="G1366" s="259"/>
    </row>
    <row r="1367" spans="1:7" x14ac:dyDescent="0.3">
      <c r="A1367" s="326"/>
      <c r="B1367" s="326"/>
      <c r="C1367" s="326"/>
      <c r="D1367" s="326"/>
      <c r="E1367" s="326"/>
      <c r="G1367" s="259"/>
    </row>
    <row r="1368" spans="1:7" ht="40.799999999999997" x14ac:dyDescent="0.3">
      <c r="A1368" s="246">
        <v>3</v>
      </c>
      <c r="B1368" s="249" t="s">
        <v>2058</v>
      </c>
      <c r="C1368" s="250" t="s">
        <v>2059</v>
      </c>
      <c r="D1368" s="248">
        <v>36060</v>
      </c>
      <c r="E1368" s="248">
        <v>43272</v>
      </c>
      <c r="G1368" s="259"/>
    </row>
    <row r="1369" spans="1:7" ht="20.399999999999999" x14ac:dyDescent="0.3">
      <c r="A1369" s="246">
        <v>4</v>
      </c>
      <c r="B1369" s="249" t="s">
        <v>2045</v>
      </c>
      <c r="C1369" s="250" t="s">
        <v>2046</v>
      </c>
      <c r="D1369" s="248">
        <v>41570</v>
      </c>
      <c r="E1369" s="248">
        <v>49884</v>
      </c>
      <c r="G1369" s="259"/>
    </row>
    <row r="1370" spans="1:7" ht="20.399999999999999" x14ac:dyDescent="0.35">
      <c r="A1370" s="244"/>
      <c r="B1370" s="322" t="s">
        <v>1706</v>
      </c>
      <c r="C1370" s="323"/>
      <c r="D1370" s="245" t="s">
        <v>34</v>
      </c>
      <c r="E1370" s="245" t="s">
        <v>55</v>
      </c>
      <c r="F1370" s="270" t="s">
        <v>37</v>
      </c>
      <c r="G1370" s="259"/>
    </row>
    <row r="1371" spans="1:7" ht="51" x14ac:dyDescent="0.3">
      <c r="A1371" s="246">
        <v>5</v>
      </c>
      <c r="B1371" s="247" t="s">
        <v>1973</v>
      </c>
      <c r="C1371" s="251" t="s">
        <v>1974</v>
      </c>
      <c r="D1371" s="242">
        <v>44520</v>
      </c>
      <c r="E1371" s="248">
        <v>53424</v>
      </c>
      <c r="G1371" s="259"/>
    </row>
    <row r="1372" spans="1:7" ht="51" x14ac:dyDescent="0.3">
      <c r="A1372" s="246">
        <v>6</v>
      </c>
      <c r="B1372" s="247" t="s">
        <v>1975</v>
      </c>
      <c r="C1372" s="251" t="s">
        <v>1976</v>
      </c>
      <c r="D1372" s="242">
        <v>44520</v>
      </c>
      <c r="E1372" s="248">
        <v>53424</v>
      </c>
      <c r="G1372" s="259"/>
    </row>
    <row r="1373" spans="1:7" ht="51" x14ac:dyDescent="0.3">
      <c r="A1373" s="246">
        <v>7</v>
      </c>
      <c r="B1373" s="247" t="s">
        <v>1977</v>
      </c>
      <c r="C1373" s="251" t="s">
        <v>1978</v>
      </c>
      <c r="D1373" s="242">
        <v>44520</v>
      </c>
      <c r="E1373" s="248">
        <v>53424</v>
      </c>
      <c r="G1373" s="259"/>
    </row>
    <row r="1374" spans="1:7" ht="40.799999999999997" x14ac:dyDescent="0.3">
      <c r="A1374" s="246">
        <v>8</v>
      </c>
      <c r="B1374" s="247" t="s">
        <v>1979</v>
      </c>
      <c r="C1374" s="251" t="s">
        <v>1980</v>
      </c>
      <c r="D1374" s="242">
        <v>44180</v>
      </c>
      <c r="E1374" s="248">
        <v>53016</v>
      </c>
      <c r="G1374" s="259"/>
    </row>
    <row r="1375" spans="1:7" ht="40.799999999999997" x14ac:dyDescent="0.3">
      <c r="A1375" s="246">
        <v>9</v>
      </c>
      <c r="B1375" s="247" t="s">
        <v>1981</v>
      </c>
      <c r="C1375" s="251" t="s">
        <v>1982</v>
      </c>
      <c r="D1375" s="242">
        <v>44180</v>
      </c>
      <c r="E1375" s="248">
        <v>53016</v>
      </c>
      <c r="G1375" s="259"/>
    </row>
    <row r="1376" spans="1:7" ht="40.799999999999997" x14ac:dyDescent="0.3">
      <c r="A1376" s="246">
        <v>10</v>
      </c>
      <c r="B1376" s="247" t="s">
        <v>1983</v>
      </c>
      <c r="C1376" s="251" t="s">
        <v>1984</v>
      </c>
      <c r="D1376" s="242">
        <v>44180</v>
      </c>
      <c r="E1376" s="248">
        <v>53016</v>
      </c>
      <c r="G1376" s="259"/>
    </row>
    <row r="1377" spans="1:7" x14ac:dyDescent="0.3">
      <c r="A1377" s="244"/>
      <c r="B1377" s="322" t="s">
        <v>1726</v>
      </c>
      <c r="C1377" s="323"/>
      <c r="D1377" s="245" t="s">
        <v>34</v>
      </c>
      <c r="E1377" s="245" t="s">
        <v>55</v>
      </c>
      <c r="G1377" s="259"/>
    </row>
    <row r="1378" spans="1:7" x14ac:dyDescent="0.3">
      <c r="A1378" s="246">
        <v>11</v>
      </c>
      <c r="B1378" s="247" t="s">
        <v>1728</v>
      </c>
      <c r="C1378" s="247" t="s">
        <v>1729</v>
      </c>
      <c r="D1378" s="242">
        <v>15540</v>
      </c>
      <c r="E1378" s="248">
        <v>18648</v>
      </c>
      <c r="G1378" s="261"/>
    </row>
    <row r="1379" spans="1:7" x14ac:dyDescent="0.3">
      <c r="A1379" s="246">
        <v>12</v>
      </c>
      <c r="B1379" s="247" t="s">
        <v>1730</v>
      </c>
      <c r="C1379" s="247" t="s">
        <v>1731</v>
      </c>
      <c r="D1379" s="242">
        <v>19620</v>
      </c>
      <c r="E1379" s="248">
        <v>23544</v>
      </c>
      <c r="G1379" s="261"/>
    </row>
    <row r="1380" spans="1:7" x14ac:dyDescent="0.3">
      <c r="A1380" s="246">
        <v>13</v>
      </c>
      <c r="B1380" s="247" t="s">
        <v>1732</v>
      </c>
      <c r="C1380" s="247" t="s">
        <v>1733</v>
      </c>
      <c r="D1380" s="242">
        <v>23620</v>
      </c>
      <c r="E1380" s="248">
        <v>28344</v>
      </c>
      <c r="G1380" s="261"/>
    </row>
    <row r="1381" spans="1:7" ht="15" customHeight="1" x14ac:dyDescent="0.3">
      <c r="A1381" s="246">
        <v>14</v>
      </c>
      <c r="B1381" s="247" t="s">
        <v>1734</v>
      </c>
      <c r="C1381" s="247" t="s">
        <v>1735</v>
      </c>
      <c r="D1381" s="242">
        <v>27620</v>
      </c>
      <c r="E1381" s="248">
        <v>33144</v>
      </c>
      <c r="G1381" s="261"/>
    </row>
    <row r="1382" spans="1:7" ht="15" customHeight="1" x14ac:dyDescent="0.3">
      <c r="A1382" s="246">
        <v>15</v>
      </c>
      <c r="B1382" s="247" t="s">
        <v>1736</v>
      </c>
      <c r="C1382" s="247" t="s">
        <v>1737</v>
      </c>
      <c r="D1382" s="242">
        <v>31620</v>
      </c>
      <c r="E1382" s="248">
        <v>37944</v>
      </c>
      <c r="G1382" s="261"/>
    </row>
    <row r="1383" spans="1:7" x14ac:dyDescent="0.3">
      <c r="A1383" s="246">
        <v>16</v>
      </c>
      <c r="B1383" s="247" t="s">
        <v>1738</v>
      </c>
      <c r="C1383" s="247" t="s">
        <v>1739</v>
      </c>
      <c r="D1383" s="242">
        <v>35620</v>
      </c>
      <c r="E1383" s="248">
        <v>42744</v>
      </c>
      <c r="G1383" s="261"/>
    </row>
    <row r="1384" spans="1:7" x14ac:dyDescent="0.3">
      <c r="A1384" s="244"/>
      <c r="B1384" s="322" t="s">
        <v>1985</v>
      </c>
      <c r="C1384" s="323"/>
      <c r="D1384" s="245" t="s">
        <v>34</v>
      </c>
      <c r="E1384" s="245" t="s">
        <v>55</v>
      </c>
      <c r="G1384" s="259"/>
    </row>
    <row r="1385" spans="1:7" x14ac:dyDescent="0.3">
      <c r="A1385" s="246">
        <v>17</v>
      </c>
      <c r="B1385" s="247" t="s">
        <v>2047</v>
      </c>
      <c r="C1385" s="247" t="s">
        <v>2048</v>
      </c>
      <c r="D1385" s="242">
        <v>66870</v>
      </c>
      <c r="E1385" s="248">
        <v>80244</v>
      </c>
      <c r="G1385" s="261"/>
    </row>
    <row r="1386" spans="1:7" x14ac:dyDescent="0.3">
      <c r="A1386" s="244"/>
      <c r="B1386" s="322" t="s">
        <v>1740</v>
      </c>
      <c r="C1386" s="323"/>
      <c r="D1386" s="245" t="s">
        <v>34</v>
      </c>
      <c r="E1386" s="245" t="s">
        <v>55</v>
      </c>
      <c r="G1386" s="259"/>
    </row>
    <row r="1387" spans="1:7" ht="40.799999999999997" x14ac:dyDescent="0.3">
      <c r="A1387" s="246">
        <v>18</v>
      </c>
      <c r="B1387" s="247" t="s">
        <v>2049</v>
      </c>
      <c r="C1387" s="251" t="s">
        <v>2050</v>
      </c>
      <c r="D1387" s="248">
        <v>29700</v>
      </c>
      <c r="E1387" s="248">
        <v>35640</v>
      </c>
      <c r="G1387" s="259"/>
    </row>
    <row r="1388" spans="1:7" ht="21" x14ac:dyDescent="0.3">
      <c r="A1388" s="246">
        <v>19</v>
      </c>
      <c r="B1388" s="247" t="s">
        <v>2051</v>
      </c>
      <c r="C1388" s="251" t="s">
        <v>2052</v>
      </c>
      <c r="D1388" s="248">
        <v>7070</v>
      </c>
      <c r="E1388" s="248">
        <v>8484</v>
      </c>
      <c r="G1388" s="259"/>
    </row>
    <row r="1389" spans="1:7" x14ac:dyDescent="0.3">
      <c r="A1389" s="326"/>
      <c r="B1389" s="326"/>
      <c r="C1389" s="326"/>
      <c r="D1389" s="326"/>
      <c r="E1389" s="326"/>
      <c r="G1389" s="259"/>
    </row>
    <row r="1390" spans="1:7" ht="15" customHeight="1" x14ac:dyDescent="0.3">
      <c r="A1390" s="333"/>
      <c r="B1390" s="333"/>
      <c r="C1390" s="333"/>
      <c r="D1390" s="333"/>
      <c r="E1390" s="333"/>
      <c r="G1390" s="259"/>
    </row>
    <row r="1391" spans="1:7" ht="20.399999999999999" x14ac:dyDescent="0.35">
      <c r="A1391" s="317" t="s">
        <v>2060</v>
      </c>
      <c r="B1391" s="295" t="s">
        <v>1648</v>
      </c>
      <c r="C1391" s="296"/>
      <c r="D1391" s="237"/>
      <c r="E1391" s="237"/>
      <c r="F1391" s="270" t="s">
        <v>37</v>
      </c>
      <c r="G1391" s="259"/>
    </row>
    <row r="1392" spans="1:7" x14ac:dyDescent="0.3">
      <c r="A1392" s="317"/>
      <c r="B1392" s="318" t="s">
        <v>1797</v>
      </c>
      <c r="C1392" s="319"/>
      <c r="D1392" s="239"/>
      <c r="E1392" s="239"/>
      <c r="G1392" s="259"/>
    </row>
    <row r="1393" spans="1:7" x14ac:dyDescent="0.3">
      <c r="A1393" s="317"/>
      <c r="B1393" s="320" t="s">
        <v>1652</v>
      </c>
      <c r="C1393" s="321"/>
      <c r="D1393" s="240"/>
      <c r="E1393" s="240"/>
      <c r="G1393" s="259"/>
    </row>
    <row r="1394" spans="1:7" ht="30" customHeight="1" x14ac:dyDescent="0.3">
      <c r="A1394" s="317"/>
      <c r="B1394" s="315" t="s">
        <v>2038</v>
      </c>
      <c r="C1394" s="316"/>
      <c r="D1394" s="241"/>
      <c r="E1394" s="241"/>
      <c r="G1394" s="259"/>
    </row>
    <row r="1395" spans="1:7" x14ac:dyDescent="0.3">
      <c r="A1395" s="317"/>
      <c r="B1395" s="320" t="s">
        <v>1656</v>
      </c>
      <c r="C1395" s="321"/>
      <c r="D1395" s="240"/>
      <c r="E1395" s="240"/>
      <c r="G1395" s="259"/>
    </row>
    <row r="1396" spans="1:7" x14ac:dyDescent="0.3">
      <c r="A1396" s="317"/>
      <c r="B1396" s="330" t="s">
        <v>1854</v>
      </c>
      <c r="C1396" s="331"/>
      <c r="D1396" s="242"/>
      <c r="E1396" s="242"/>
      <c r="G1396" s="259"/>
    </row>
    <row r="1397" spans="1:7" x14ac:dyDescent="0.3">
      <c r="A1397" s="317"/>
      <c r="B1397" s="320" t="s">
        <v>1660</v>
      </c>
      <c r="C1397" s="321"/>
      <c r="D1397" s="240"/>
      <c r="E1397" s="240"/>
      <c r="G1397" s="259"/>
    </row>
    <row r="1398" spans="1:7" s="238" customFormat="1" ht="87" customHeight="1" x14ac:dyDescent="0.3">
      <c r="A1398" s="317"/>
      <c r="B1398" s="332" t="s">
        <v>1964</v>
      </c>
      <c r="C1398" s="316"/>
      <c r="D1398" s="241"/>
      <c r="E1398" s="241"/>
      <c r="F1398" s="234"/>
      <c r="G1398" s="259"/>
    </row>
    <row r="1399" spans="1:7" s="238" customFormat="1" x14ac:dyDescent="0.3">
      <c r="A1399" s="317"/>
      <c r="B1399" s="336" t="s">
        <v>1839</v>
      </c>
      <c r="C1399" s="336"/>
      <c r="D1399" s="240"/>
      <c r="E1399" s="240"/>
      <c r="F1399" s="234"/>
      <c r="G1399" s="259"/>
    </row>
    <row r="1400" spans="1:7" x14ac:dyDescent="0.3">
      <c r="A1400" s="317"/>
      <c r="B1400" s="334" t="s">
        <v>2054</v>
      </c>
      <c r="C1400" s="335"/>
      <c r="D1400" s="243"/>
      <c r="E1400" s="243"/>
      <c r="G1400" s="259"/>
    </row>
    <row r="1401" spans="1:7" x14ac:dyDescent="0.3">
      <c r="A1401" s="327"/>
      <c r="B1401" s="328"/>
      <c r="C1401" s="328"/>
      <c r="D1401" s="328"/>
      <c r="E1401" s="329"/>
      <c r="G1401" s="259"/>
    </row>
    <row r="1402" spans="1:7" x14ac:dyDescent="0.3">
      <c r="A1402" s="244"/>
      <c r="B1402" s="322" t="s">
        <v>1841</v>
      </c>
      <c r="C1402" s="323"/>
      <c r="D1402" s="245" t="s">
        <v>34</v>
      </c>
      <c r="E1402" s="245" t="s">
        <v>55</v>
      </c>
      <c r="G1402" s="259"/>
    </row>
    <row r="1403" spans="1:7" x14ac:dyDescent="0.3">
      <c r="A1403" s="246">
        <v>1</v>
      </c>
      <c r="B1403" s="247" t="s">
        <v>2054</v>
      </c>
      <c r="C1403" s="247" t="s">
        <v>2055</v>
      </c>
      <c r="D1403" s="248">
        <v>70200</v>
      </c>
      <c r="E1403" s="248">
        <v>84240</v>
      </c>
      <c r="G1403" s="259"/>
    </row>
    <row r="1404" spans="1:7" x14ac:dyDescent="0.3">
      <c r="A1404" s="244"/>
      <c r="B1404" s="322" t="s">
        <v>1673</v>
      </c>
      <c r="C1404" s="323"/>
      <c r="D1404" s="245" t="s">
        <v>34</v>
      </c>
      <c r="E1404" s="245" t="s">
        <v>55</v>
      </c>
      <c r="G1404" s="259"/>
    </row>
    <row r="1405" spans="1:7" ht="40.799999999999997" x14ac:dyDescent="0.3">
      <c r="A1405" s="246">
        <v>2</v>
      </c>
      <c r="B1405" s="249" t="s">
        <v>2061</v>
      </c>
      <c r="C1405" s="250" t="s">
        <v>2057</v>
      </c>
      <c r="D1405" s="248">
        <v>36060</v>
      </c>
      <c r="E1405" s="248">
        <v>43272</v>
      </c>
      <c r="G1405" s="259"/>
    </row>
    <row r="1406" spans="1:7" x14ac:dyDescent="0.3">
      <c r="A1406" s="326"/>
      <c r="B1406" s="326"/>
      <c r="C1406" s="326"/>
      <c r="D1406" s="326"/>
      <c r="E1406" s="326"/>
      <c r="G1406" s="259"/>
    </row>
    <row r="1407" spans="1:7" ht="40.799999999999997" x14ac:dyDescent="0.3">
      <c r="A1407" s="246">
        <v>3</v>
      </c>
      <c r="B1407" s="249" t="s">
        <v>2062</v>
      </c>
      <c r="C1407" s="250" t="s">
        <v>2059</v>
      </c>
      <c r="D1407" s="248">
        <v>36060</v>
      </c>
      <c r="E1407" s="248">
        <v>43272</v>
      </c>
      <c r="G1407" s="259"/>
    </row>
    <row r="1408" spans="1:7" ht="20.399999999999999" x14ac:dyDescent="0.3">
      <c r="A1408" s="246">
        <v>4</v>
      </c>
      <c r="B1408" s="249" t="s">
        <v>2063</v>
      </c>
      <c r="C1408" s="250" t="s">
        <v>2046</v>
      </c>
      <c r="D1408" s="248">
        <v>41570</v>
      </c>
      <c r="E1408" s="248">
        <v>49884</v>
      </c>
      <c r="G1408" s="259"/>
    </row>
    <row r="1409" spans="1:7" ht="20.399999999999999" x14ac:dyDescent="0.35">
      <c r="A1409" s="244"/>
      <c r="B1409" s="322" t="s">
        <v>1706</v>
      </c>
      <c r="C1409" s="323"/>
      <c r="D1409" s="245" t="s">
        <v>34</v>
      </c>
      <c r="E1409" s="245" t="s">
        <v>55</v>
      </c>
      <c r="F1409" s="270" t="s">
        <v>37</v>
      </c>
      <c r="G1409" s="259"/>
    </row>
    <row r="1410" spans="1:7" ht="51" x14ac:dyDescent="0.3">
      <c r="A1410" s="246">
        <v>5</v>
      </c>
      <c r="B1410" s="247" t="s">
        <v>1973</v>
      </c>
      <c r="C1410" s="251" t="s">
        <v>1974</v>
      </c>
      <c r="D1410" s="242">
        <v>44520</v>
      </c>
      <c r="E1410" s="248">
        <v>53424</v>
      </c>
      <c r="G1410" s="259"/>
    </row>
    <row r="1411" spans="1:7" ht="51" x14ac:dyDescent="0.3">
      <c r="A1411" s="246">
        <v>6</v>
      </c>
      <c r="B1411" s="247" t="s">
        <v>1975</v>
      </c>
      <c r="C1411" s="251" t="s">
        <v>1976</v>
      </c>
      <c r="D1411" s="242">
        <v>44520</v>
      </c>
      <c r="E1411" s="248">
        <v>53424</v>
      </c>
      <c r="G1411" s="259"/>
    </row>
    <row r="1412" spans="1:7" ht="51" x14ac:dyDescent="0.3">
      <c r="A1412" s="246">
        <v>7</v>
      </c>
      <c r="B1412" s="247" t="s">
        <v>1977</v>
      </c>
      <c r="C1412" s="251" t="s">
        <v>1978</v>
      </c>
      <c r="D1412" s="242">
        <v>44520</v>
      </c>
      <c r="E1412" s="248">
        <v>53424</v>
      </c>
      <c r="G1412" s="259"/>
    </row>
    <row r="1413" spans="1:7" ht="40.799999999999997" x14ac:dyDescent="0.3">
      <c r="A1413" s="246">
        <v>8</v>
      </c>
      <c r="B1413" s="247" t="s">
        <v>1979</v>
      </c>
      <c r="C1413" s="251" t="s">
        <v>1980</v>
      </c>
      <c r="D1413" s="242">
        <v>44180</v>
      </c>
      <c r="E1413" s="248">
        <v>53016</v>
      </c>
      <c r="G1413" s="259"/>
    </row>
    <row r="1414" spans="1:7" ht="40.799999999999997" x14ac:dyDescent="0.3">
      <c r="A1414" s="246">
        <v>9</v>
      </c>
      <c r="B1414" s="247" t="s">
        <v>1981</v>
      </c>
      <c r="C1414" s="251" t="s">
        <v>1982</v>
      </c>
      <c r="D1414" s="242">
        <v>44180</v>
      </c>
      <c r="E1414" s="248">
        <v>53016</v>
      </c>
      <c r="G1414" s="259"/>
    </row>
    <row r="1415" spans="1:7" ht="30" customHeight="1" x14ac:dyDescent="0.3">
      <c r="A1415" s="246">
        <v>10</v>
      </c>
      <c r="B1415" s="247" t="s">
        <v>1983</v>
      </c>
      <c r="C1415" s="251" t="s">
        <v>1984</v>
      </c>
      <c r="D1415" s="242">
        <v>44180</v>
      </c>
      <c r="E1415" s="248">
        <v>53016</v>
      </c>
      <c r="G1415" s="259"/>
    </row>
    <row r="1416" spans="1:7" ht="15" customHeight="1" x14ac:dyDescent="0.3">
      <c r="A1416" s="244"/>
      <c r="B1416" s="322" t="s">
        <v>1726</v>
      </c>
      <c r="C1416" s="323"/>
      <c r="D1416" s="245" t="s">
        <v>34</v>
      </c>
      <c r="E1416" s="245" t="s">
        <v>55</v>
      </c>
      <c r="G1416" s="259"/>
    </row>
    <row r="1417" spans="1:7" x14ac:dyDescent="0.3">
      <c r="A1417" s="246">
        <v>11</v>
      </c>
      <c r="B1417" s="247" t="s">
        <v>1728</v>
      </c>
      <c r="C1417" s="247" t="s">
        <v>1729</v>
      </c>
      <c r="D1417" s="242">
        <v>15540</v>
      </c>
      <c r="E1417" s="248">
        <v>18648</v>
      </c>
      <c r="G1417" s="261"/>
    </row>
    <row r="1418" spans="1:7" x14ac:dyDescent="0.3">
      <c r="A1418" s="246">
        <v>12</v>
      </c>
      <c r="B1418" s="247" t="s">
        <v>1730</v>
      </c>
      <c r="C1418" s="247" t="s">
        <v>1731</v>
      </c>
      <c r="D1418" s="242">
        <v>19620</v>
      </c>
      <c r="E1418" s="248">
        <v>23544</v>
      </c>
      <c r="G1418" s="261"/>
    </row>
    <row r="1419" spans="1:7" x14ac:dyDescent="0.3">
      <c r="A1419" s="246">
        <v>13</v>
      </c>
      <c r="B1419" s="247" t="s">
        <v>1732</v>
      </c>
      <c r="C1419" s="247" t="s">
        <v>1733</v>
      </c>
      <c r="D1419" s="242">
        <v>23620</v>
      </c>
      <c r="E1419" s="248">
        <v>28344</v>
      </c>
      <c r="G1419" s="261"/>
    </row>
    <row r="1420" spans="1:7" x14ac:dyDescent="0.3">
      <c r="A1420" s="246">
        <v>14</v>
      </c>
      <c r="B1420" s="247" t="s">
        <v>1734</v>
      </c>
      <c r="C1420" s="247" t="s">
        <v>1735</v>
      </c>
      <c r="D1420" s="242">
        <v>27620</v>
      </c>
      <c r="E1420" s="248">
        <v>33144</v>
      </c>
      <c r="G1420" s="261"/>
    </row>
    <row r="1421" spans="1:7" x14ac:dyDescent="0.3">
      <c r="A1421" s="246">
        <v>15</v>
      </c>
      <c r="B1421" s="247" t="s">
        <v>1736</v>
      </c>
      <c r="C1421" s="247" t="s">
        <v>1737</v>
      </c>
      <c r="D1421" s="242">
        <v>31620</v>
      </c>
      <c r="E1421" s="248">
        <v>37944</v>
      </c>
      <c r="G1421" s="261"/>
    </row>
    <row r="1422" spans="1:7" x14ac:dyDescent="0.3">
      <c r="A1422" s="246">
        <v>16</v>
      </c>
      <c r="B1422" s="247" t="s">
        <v>1738</v>
      </c>
      <c r="C1422" s="247" t="s">
        <v>1739</v>
      </c>
      <c r="D1422" s="242">
        <v>35620</v>
      </c>
      <c r="E1422" s="248">
        <v>42744</v>
      </c>
      <c r="G1422" s="261"/>
    </row>
    <row r="1423" spans="1:7" ht="15" customHeight="1" x14ac:dyDescent="0.3">
      <c r="A1423" s="244"/>
      <c r="B1423" s="322" t="s">
        <v>1985</v>
      </c>
      <c r="C1423" s="323"/>
      <c r="D1423" s="245" t="s">
        <v>34</v>
      </c>
      <c r="E1423" s="245" t="s">
        <v>55</v>
      </c>
      <c r="G1423" s="259"/>
    </row>
    <row r="1424" spans="1:7" ht="15" customHeight="1" x14ac:dyDescent="0.3">
      <c r="A1424" s="246">
        <v>17</v>
      </c>
      <c r="B1424" s="247" t="s">
        <v>2047</v>
      </c>
      <c r="C1424" s="247" t="s">
        <v>2048</v>
      </c>
      <c r="D1424" s="248">
        <v>66870</v>
      </c>
      <c r="E1424" s="248">
        <v>80244</v>
      </c>
      <c r="G1424" s="259"/>
    </row>
    <row r="1425" spans="1:7" x14ac:dyDescent="0.3">
      <c r="A1425" s="244"/>
      <c r="B1425" s="322" t="s">
        <v>1740</v>
      </c>
      <c r="C1425" s="323"/>
      <c r="D1425" s="245" t="s">
        <v>34</v>
      </c>
      <c r="E1425" s="245" t="s">
        <v>55</v>
      </c>
      <c r="G1425" s="259"/>
    </row>
    <row r="1426" spans="1:7" ht="40.799999999999997" x14ac:dyDescent="0.3">
      <c r="A1426" s="246">
        <v>18</v>
      </c>
      <c r="B1426" s="247" t="s">
        <v>2049</v>
      </c>
      <c r="C1426" s="251" t="s">
        <v>2050</v>
      </c>
      <c r="D1426" s="248">
        <v>29700</v>
      </c>
      <c r="E1426" s="248">
        <v>35640</v>
      </c>
      <c r="G1426" s="259"/>
    </row>
    <row r="1427" spans="1:7" ht="21" x14ac:dyDescent="0.3">
      <c r="A1427" s="246">
        <v>19</v>
      </c>
      <c r="B1427" s="247" t="s">
        <v>2051</v>
      </c>
      <c r="C1427" s="251" t="s">
        <v>2052</v>
      </c>
      <c r="D1427" s="248">
        <v>7070</v>
      </c>
      <c r="E1427" s="248">
        <v>8484</v>
      </c>
      <c r="G1427" s="259"/>
    </row>
    <row r="1428" spans="1:7" x14ac:dyDescent="0.3">
      <c r="A1428" s="326"/>
      <c r="B1428" s="326"/>
      <c r="C1428" s="326"/>
      <c r="D1428" s="326"/>
      <c r="E1428" s="326"/>
      <c r="G1428" s="259"/>
    </row>
    <row r="1429" spans="1:7" x14ac:dyDescent="0.3">
      <c r="A1429" s="327"/>
      <c r="B1429" s="328"/>
      <c r="C1429" s="328"/>
      <c r="D1429" s="328"/>
      <c r="E1429" s="329"/>
      <c r="G1429" s="259"/>
    </row>
    <row r="1430" spans="1:7" ht="15" customHeight="1" x14ac:dyDescent="0.35">
      <c r="A1430" s="317" t="s">
        <v>2064</v>
      </c>
      <c r="B1430" s="295" t="s">
        <v>1648</v>
      </c>
      <c r="C1430" s="296"/>
      <c r="D1430" s="237"/>
      <c r="E1430" s="237"/>
      <c r="F1430" s="270" t="s">
        <v>37</v>
      </c>
      <c r="G1430" s="259"/>
    </row>
    <row r="1431" spans="1:7" x14ac:dyDescent="0.3">
      <c r="A1431" s="317"/>
      <c r="B1431" s="318" t="s">
        <v>1797</v>
      </c>
      <c r="C1431" s="319"/>
      <c r="D1431" s="239"/>
      <c r="E1431" s="239"/>
      <c r="G1431" s="259"/>
    </row>
    <row r="1432" spans="1:7" ht="15" customHeight="1" x14ac:dyDescent="0.3">
      <c r="A1432" s="317"/>
      <c r="B1432" s="320" t="s">
        <v>1652</v>
      </c>
      <c r="C1432" s="321"/>
      <c r="D1432" s="240"/>
      <c r="E1432" s="240"/>
      <c r="G1432" s="259"/>
    </row>
    <row r="1433" spans="1:7" ht="45" customHeight="1" x14ac:dyDescent="0.3">
      <c r="A1433" s="317"/>
      <c r="B1433" s="315" t="s">
        <v>2038</v>
      </c>
      <c r="C1433" s="316"/>
      <c r="D1433" s="241"/>
      <c r="E1433" s="241"/>
      <c r="G1433" s="259"/>
    </row>
    <row r="1434" spans="1:7" x14ac:dyDescent="0.3">
      <c r="A1434" s="317"/>
      <c r="B1434" s="320" t="s">
        <v>1656</v>
      </c>
      <c r="C1434" s="321"/>
      <c r="D1434" s="240"/>
      <c r="E1434" s="240"/>
      <c r="G1434" s="259"/>
    </row>
    <row r="1435" spans="1:7" x14ac:dyDescent="0.3">
      <c r="A1435" s="317"/>
      <c r="B1435" s="330" t="s">
        <v>1897</v>
      </c>
      <c r="C1435" s="331"/>
      <c r="D1435" s="242"/>
      <c r="E1435" s="242"/>
      <c r="G1435" s="259"/>
    </row>
    <row r="1436" spans="1:7" x14ac:dyDescent="0.3">
      <c r="A1436" s="317"/>
      <c r="B1436" s="320" t="s">
        <v>1660</v>
      </c>
      <c r="C1436" s="321"/>
      <c r="D1436" s="240"/>
      <c r="E1436" s="240"/>
      <c r="G1436" s="259"/>
    </row>
    <row r="1437" spans="1:7" s="238" customFormat="1" ht="82.2" customHeight="1" x14ac:dyDescent="0.3">
      <c r="A1437" s="317"/>
      <c r="B1437" s="332" t="s">
        <v>1964</v>
      </c>
      <c r="C1437" s="316"/>
      <c r="D1437" s="241"/>
      <c r="E1437" s="241"/>
      <c r="F1437" s="234"/>
      <c r="G1437" s="259"/>
    </row>
    <row r="1438" spans="1:7" s="238" customFormat="1" x14ac:dyDescent="0.3">
      <c r="A1438" s="317"/>
      <c r="B1438" s="336" t="s">
        <v>1839</v>
      </c>
      <c r="C1438" s="336"/>
      <c r="D1438" s="240"/>
      <c r="E1438" s="240"/>
      <c r="F1438" s="234"/>
      <c r="G1438" s="259"/>
    </row>
    <row r="1439" spans="1:7" x14ac:dyDescent="0.3">
      <c r="A1439" s="317"/>
      <c r="B1439" s="334" t="s">
        <v>2054</v>
      </c>
      <c r="C1439" s="335"/>
      <c r="D1439" s="243"/>
      <c r="E1439" s="243"/>
      <c r="G1439" s="259"/>
    </row>
    <row r="1440" spans="1:7" x14ac:dyDescent="0.3">
      <c r="A1440" s="327"/>
      <c r="B1440" s="328"/>
      <c r="C1440" s="328"/>
      <c r="D1440" s="328"/>
      <c r="E1440" s="329"/>
      <c r="G1440" s="259"/>
    </row>
    <row r="1441" spans="1:7" x14ac:dyDescent="0.3">
      <c r="A1441" s="244"/>
      <c r="B1441" s="322" t="s">
        <v>1841</v>
      </c>
      <c r="C1441" s="323"/>
      <c r="D1441" s="245" t="s">
        <v>34</v>
      </c>
      <c r="E1441" s="245" t="s">
        <v>55</v>
      </c>
      <c r="G1441" s="259"/>
    </row>
    <row r="1442" spans="1:7" x14ac:dyDescent="0.3">
      <c r="A1442" s="246">
        <v>1</v>
      </c>
      <c r="B1442" s="247" t="s">
        <v>2054</v>
      </c>
      <c r="C1442" s="247" t="s">
        <v>2055</v>
      </c>
      <c r="D1442" s="248">
        <v>70200</v>
      </c>
      <c r="E1442" s="248">
        <v>84240</v>
      </c>
      <c r="G1442" s="259"/>
    </row>
    <row r="1443" spans="1:7" x14ac:dyDescent="0.3">
      <c r="A1443" s="244"/>
      <c r="B1443" s="322" t="s">
        <v>1673</v>
      </c>
      <c r="C1443" s="323"/>
      <c r="D1443" s="245" t="s">
        <v>34</v>
      </c>
      <c r="E1443" s="245" t="s">
        <v>55</v>
      </c>
      <c r="G1443" s="259"/>
    </row>
    <row r="1444" spans="1:7" ht="40.799999999999997" x14ac:dyDescent="0.3">
      <c r="A1444" s="246">
        <v>2</v>
      </c>
      <c r="B1444" s="249" t="s">
        <v>2065</v>
      </c>
      <c r="C1444" s="250" t="s">
        <v>2057</v>
      </c>
      <c r="D1444" s="248">
        <v>36060</v>
      </c>
      <c r="E1444" s="248">
        <v>43272</v>
      </c>
      <c r="G1444" s="259"/>
    </row>
    <row r="1445" spans="1:7" x14ac:dyDescent="0.3">
      <c r="A1445" s="326"/>
      <c r="B1445" s="326"/>
      <c r="C1445" s="326"/>
      <c r="D1445" s="326"/>
      <c r="E1445" s="326"/>
      <c r="G1445" s="259"/>
    </row>
    <row r="1446" spans="1:7" ht="40.799999999999997" x14ac:dyDescent="0.3">
      <c r="A1446" s="246">
        <v>3</v>
      </c>
      <c r="B1446" s="249" t="s">
        <v>2066</v>
      </c>
      <c r="C1446" s="250" t="s">
        <v>2059</v>
      </c>
      <c r="D1446" s="248">
        <v>36060</v>
      </c>
      <c r="E1446" s="248">
        <v>43272</v>
      </c>
      <c r="G1446" s="259"/>
    </row>
    <row r="1447" spans="1:7" ht="20.399999999999999" x14ac:dyDescent="0.3">
      <c r="A1447" s="246">
        <v>4</v>
      </c>
      <c r="B1447" s="249" t="s">
        <v>2063</v>
      </c>
      <c r="C1447" s="250" t="s">
        <v>2046</v>
      </c>
      <c r="D1447" s="248">
        <v>41570</v>
      </c>
      <c r="E1447" s="248">
        <v>49884</v>
      </c>
      <c r="G1447" s="259"/>
    </row>
    <row r="1448" spans="1:7" ht="20.399999999999999" x14ac:dyDescent="0.35">
      <c r="A1448" s="244"/>
      <c r="B1448" s="322" t="s">
        <v>1706</v>
      </c>
      <c r="C1448" s="323"/>
      <c r="D1448" s="245" t="s">
        <v>34</v>
      </c>
      <c r="E1448" s="245" t="s">
        <v>55</v>
      </c>
      <c r="F1448" s="270" t="s">
        <v>37</v>
      </c>
      <c r="G1448" s="259"/>
    </row>
    <row r="1449" spans="1:7" ht="51" x14ac:dyDescent="0.3">
      <c r="A1449" s="246">
        <v>5</v>
      </c>
      <c r="B1449" s="247" t="s">
        <v>1973</v>
      </c>
      <c r="C1449" s="251" t="s">
        <v>1974</v>
      </c>
      <c r="D1449" s="242">
        <v>44520</v>
      </c>
      <c r="E1449" s="248">
        <v>53424</v>
      </c>
      <c r="G1449" s="259"/>
    </row>
    <row r="1450" spans="1:7" ht="51" x14ac:dyDescent="0.3">
      <c r="A1450" s="246">
        <v>6</v>
      </c>
      <c r="B1450" s="247" t="s">
        <v>1975</v>
      </c>
      <c r="C1450" s="251" t="s">
        <v>1976</v>
      </c>
      <c r="D1450" s="242">
        <v>44520</v>
      </c>
      <c r="E1450" s="248">
        <v>53424</v>
      </c>
      <c r="G1450" s="259"/>
    </row>
    <row r="1451" spans="1:7" ht="51" x14ac:dyDescent="0.3">
      <c r="A1451" s="246">
        <v>7</v>
      </c>
      <c r="B1451" s="247" t="s">
        <v>1977</v>
      </c>
      <c r="C1451" s="251" t="s">
        <v>1978</v>
      </c>
      <c r="D1451" s="242">
        <v>44520</v>
      </c>
      <c r="E1451" s="248">
        <v>53424</v>
      </c>
      <c r="G1451" s="259"/>
    </row>
    <row r="1452" spans="1:7" ht="40.799999999999997" x14ac:dyDescent="0.3">
      <c r="A1452" s="246">
        <v>8</v>
      </c>
      <c r="B1452" s="247" t="s">
        <v>1979</v>
      </c>
      <c r="C1452" s="251" t="s">
        <v>1980</v>
      </c>
      <c r="D1452" s="242">
        <v>44180</v>
      </c>
      <c r="E1452" s="248">
        <v>53016</v>
      </c>
      <c r="G1452" s="259"/>
    </row>
    <row r="1453" spans="1:7" ht="40.799999999999997" x14ac:dyDescent="0.3">
      <c r="A1453" s="246">
        <v>9</v>
      </c>
      <c r="B1453" s="247" t="s">
        <v>1981</v>
      </c>
      <c r="C1453" s="251" t="s">
        <v>1982</v>
      </c>
      <c r="D1453" s="242">
        <v>44180</v>
      </c>
      <c r="E1453" s="248">
        <v>53016</v>
      </c>
      <c r="G1453" s="259"/>
    </row>
    <row r="1454" spans="1:7" ht="30" customHeight="1" x14ac:dyDescent="0.3">
      <c r="A1454" s="246">
        <v>10</v>
      </c>
      <c r="B1454" s="247" t="s">
        <v>1983</v>
      </c>
      <c r="C1454" s="251" t="s">
        <v>1984</v>
      </c>
      <c r="D1454" s="242">
        <v>44180</v>
      </c>
      <c r="E1454" s="248">
        <v>53016</v>
      </c>
      <c r="G1454" s="259"/>
    </row>
    <row r="1455" spans="1:7" ht="15" customHeight="1" x14ac:dyDescent="0.3">
      <c r="A1455" s="244"/>
      <c r="B1455" s="322" t="s">
        <v>1726</v>
      </c>
      <c r="C1455" s="323"/>
      <c r="D1455" s="245" t="s">
        <v>34</v>
      </c>
      <c r="E1455" s="245" t="s">
        <v>55</v>
      </c>
      <c r="G1455" s="259"/>
    </row>
    <row r="1456" spans="1:7" x14ac:dyDescent="0.3">
      <c r="A1456" s="246">
        <v>11</v>
      </c>
      <c r="B1456" s="247" t="s">
        <v>1728</v>
      </c>
      <c r="C1456" s="247" t="s">
        <v>1729</v>
      </c>
      <c r="D1456" s="242">
        <v>15540</v>
      </c>
      <c r="E1456" s="248">
        <v>18648</v>
      </c>
      <c r="G1456" s="261"/>
    </row>
    <row r="1457" spans="1:7" x14ac:dyDescent="0.3">
      <c r="A1457" s="246">
        <v>12</v>
      </c>
      <c r="B1457" s="247" t="s">
        <v>1730</v>
      </c>
      <c r="C1457" s="247" t="s">
        <v>1731</v>
      </c>
      <c r="D1457" s="242">
        <v>19620</v>
      </c>
      <c r="E1457" s="248">
        <v>23544</v>
      </c>
      <c r="G1457" s="261"/>
    </row>
    <row r="1458" spans="1:7" x14ac:dyDescent="0.3">
      <c r="A1458" s="246">
        <v>13</v>
      </c>
      <c r="B1458" s="247" t="s">
        <v>1732</v>
      </c>
      <c r="C1458" s="247" t="s">
        <v>1733</v>
      </c>
      <c r="D1458" s="242">
        <v>23620</v>
      </c>
      <c r="E1458" s="248">
        <v>28344</v>
      </c>
      <c r="G1458" s="261"/>
    </row>
    <row r="1459" spans="1:7" x14ac:dyDescent="0.3">
      <c r="A1459" s="246">
        <v>14</v>
      </c>
      <c r="B1459" s="247" t="s">
        <v>1734</v>
      </c>
      <c r="C1459" s="247" t="s">
        <v>1735</v>
      </c>
      <c r="D1459" s="242">
        <v>27620</v>
      </c>
      <c r="E1459" s="248">
        <v>33144</v>
      </c>
      <c r="G1459" s="261"/>
    </row>
    <row r="1460" spans="1:7" x14ac:dyDescent="0.3">
      <c r="A1460" s="246">
        <v>15</v>
      </c>
      <c r="B1460" s="247" t="s">
        <v>1736</v>
      </c>
      <c r="C1460" s="247" t="s">
        <v>1737</v>
      </c>
      <c r="D1460" s="242">
        <v>31620</v>
      </c>
      <c r="E1460" s="248">
        <v>37944</v>
      </c>
      <c r="G1460" s="261"/>
    </row>
    <row r="1461" spans="1:7" x14ac:dyDescent="0.3">
      <c r="A1461" s="246">
        <v>16</v>
      </c>
      <c r="B1461" s="247" t="s">
        <v>1738</v>
      </c>
      <c r="C1461" s="247" t="s">
        <v>1739</v>
      </c>
      <c r="D1461" s="242">
        <v>35620</v>
      </c>
      <c r="E1461" s="248">
        <v>42744</v>
      </c>
      <c r="G1461" s="261"/>
    </row>
    <row r="1462" spans="1:7" ht="15" customHeight="1" x14ac:dyDescent="0.3">
      <c r="A1462" s="244"/>
      <c r="B1462" s="322" t="s">
        <v>1985</v>
      </c>
      <c r="C1462" s="323"/>
      <c r="D1462" s="245" t="s">
        <v>34</v>
      </c>
      <c r="E1462" s="245" t="s">
        <v>55</v>
      </c>
      <c r="G1462" s="259"/>
    </row>
    <row r="1463" spans="1:7" ht="15" customHeight="1" x14ac:dyDescent="0.3">
      <c r="A1463" s="246">
        <v>17</v>
      </c>
      <c r="B1463" s="247" t="s">
        <v>2047</v>
      </c>
      <c r="C1463" s="247" t="s">
        <v>2048</v>
      </c>
      <c r="D1463" s="248">
        <v>66870</v>
      </c>
      <c r="E1463" s="248">
        <v>80244</v>
      </c>
      <c r="G1463" s="259"/>
    </row>
    <row r="1464" spans="1:7" x14ac:dyDescent="0.3">
      <c r="A1464" s="244"/>
      <c r="B1464" s="322" t="s">
        <v>1740</v>
      </c>
      <c r="C1464" s="323"/>
      <c r="D1464" s="245" t="s">
        <v>34</v>
      </c>
      <c r="E1464" s="245" t="s">
        <v>55</v>
      </c>
      <c r="G1464" s="259"/>
    </row>
    <row r="1465" spans="1:7" ht="40.799999999999997" x14ac:dyDescent="0.3">
      <c r="A1465" s="246">
        <v>18</v>
      </c>
      <c r="B1465" s="247" t="s">
        <v>2049</v>
      </c>
      <c r="C1465" s="251" t="s">
        <v>2050</v>
      </c>
      <c r="D1465" s="248">
        <v>29700</v>
      </c>
      <c r="E1465" s="248">
        <v>35640</v>
      </c>
      <c r="G1465" s="259"/>
    </row>
    <row r="1466" spans="1:7" ht="21" x14ac:dyDescent="0.3">
      <c r="A1466" s="246">
        <v>19</v>
      </c>
      <c r="B1466" s="247" t="s">
        <v>2051</v>
      </c>
      <c r="C1466" s="251" t="s">
        <v>2052</v>
      </c>
      <c r="D1466" s="248">
        <v>7070</v>
      </c>
      <c r="E1466" s="248">
        <v>8484</v>
      </c>
      <c r="G1466" s="259"/>
    </row>
    <row r="1467" spans="1:7" x14ac:dyDescent="0.3">
      <c r="A1467" s="326"/>
      <c r="B1467" s="326"/>
      <c r="C1467" s="326"/>
      <c r="D1467" s="326"/>
      <c r="E1467" s="326"/>
      <c r="G1467" s="259"/>
    </row>
    <row r="1468" spans="1:7" x14ac:dyDescent="0.3">
      <c r="A1468" s="327"/>
      <c r="B1468" s="328"/>
      <c r="C1468" s="328"/>
      <c r="D1468" s="328"/>
      <c r="E1468" s="329"/>
      <c r="G1468" s="259"/>
    </row>
    <row r="1469" spans="1:7" ht="15" customHeight="1" x14ac:dyDescent="0.35">
      <c r="A1469" s="317" t="s">
        <v>2067</v>
      </c>
      <c r="B1469" s="295" t="s">
        <v>1648</v>
      </c>
      <c r="C1469" s="296"/>
      <c r="D1469" s="237"/>
      <c r="E1469" s="237"/>
      <c r="F1469" s="270" t="s">
        <v>37</v>
      </c>
      <c r="G1469" s="259"/>
    </row>
    <row r="1470" spans="1:7" x14ac:dyDescent="0.3">
      <c r="A1470" s="317"/>
      <c r="B1470" s="318" t="s">
        <v>1797</v>
      </c>
      <c r="C1470" s="319"/>
      <c r="D1470" s="239"/>
      <c r="E1470" s="239"/>
      <c r="G1470" s="259"/>
    </row>
    <row r="1471" spans="1:7" ht="15" customHeight="1" x14ac:dyDescent="0.3">
      <c r="A1471" s="317"/>
      <c r="B1471" s="320" t="s">
        <v>1652</v>
      </c>
      <c r="C1471" s="321"/>
      <c r="D1471" s="240"/>
      <c r="E1471" s="240"/>
      <c r="G1471" s="259"/>
    </row>
    <row r="1472" spans="1:7" ht="45" customHeight="1" x14ac:dyDescent="0.3">
      <c r="A1472" s="317"/>
      <c r="B1472" s="315" t="s">
        <v>2068</v>
      </c>
      <c r="C1472" s="316"/>
      <c r="D1472" s="241"/>
      <c r="E1472" s="241"/>
      <c r="G1472" s="259"/>
    </row>
    <row r="1473" spans="1:7" x14ac:dyDescent="0.3">
      <c r="A1473" s="317"/>
      <c r="B1473" s="320" t="s">
        <v>1656</v>
      </c>
      <c r="C1473" s="321"/>
      <c r="D1473" s="240"/>
      <c r="E1473" s="240"/>
      <c r="G1473" s="259"/>
    </row>
    <row r="1474" spans="1:7" x14ac:dyDescent="0.3">
      <c r="A1474" s="317"/>
      <c r="B1474" s="330" t="s">
        <v>1658</v>
      </c>
      <c r="C1474" s="331"/>
      <c r="D1474" s="242"/>
      <c r="E1474" s="242"/>
      <c r="G1474" s="259"/>
    </row>
    <row r="1475" spans="1:7" x14ac:dyDescent="0.3">
      <c r="A1475" s="317"/>
      <c r="B1475" s="320" t="s">
        <v>1660</v>
      </c>
      <c r="C1475" s="321"/>
      <c r="D1475" s="240"/>
      <c r="E1475" s="240"/>
      <c r="G1475" s="259"/>
    </row>
    <row r="1476" spans="1:7" s="238" customFormat="1" ht="86.4" customHeight="1" x14ac:dyDescent="0.3">
      <c r="A1476" s="317"/>
      <c r="B1476" s="332" t="s">
        <v>1964</v>
      </c>
      <c r="C1476" s="316"/>
      <c r="D1476" s="241"/>
      <c r="E1476" s="241"/>
      <c r="F1476" s="234"/>
      <c r="G1476" s="259"/>
    </row>
    <row r="1477" spans="1:7" s="238" customFormat="1" x14ac:dyDescent="0.3">
      <c r="A1477" s="317"/>
      <c r="B1477" s="336" t="s">
        <v>1664</v>
      </c>
      <c r="C1477" s="336"/>
      <c r="D1477" s="240"/>
      <c r="E1477" s="240"/>
      <c r="F1477" s="234"/>
      <c r="G1477" s="259"/>
    </row>
    <row r="1478" spans="1:7" x14ac:dyDescent="0.3">
      <c r="A1478" s="317"/>
      <c r="B1478" s="334" t="s">
        <v>2069</v>
      </c>
      <c r="C1478" s="335"/>
      <c r="D1478" s="243"/>
      <c r="E1478" s="243"/>
      <c r="G1478" s="259"/>
    </row>
    <row r="1479" spans="1:7" x14ac:dyDescent="0.3">
      <c r="A1479" s="327"/>
      <c r="B1479" s="328"/>
      <c r="C1479" s="328"/>
      <c r="D1479" s="328"/>
      <c r="E1479" s="329"/>
      <c r="G1479" s="259"/>
    </row>
    <row r="1480" spans="1:7" x14ac:dyDescent="0.3">
      <c r="A1480" s="244"/>
      <c r="B1480" s="322" t="s">
        <v>1669</v>
      </c>
      <c r="C1480" s="323"/>
      <c r="D1480" s="245" t="s">
        <v>34</v>
      </c>
      <c r="E1480" s="245" t="s">
        <v>55</v>
      </c>
      <c r="G1480" s="259"/>
    </row>
    <row r="1481" spans="1:7" x14ac:dyDescent="0.3">
      <c r="A1481" s="246">
        <v>1</v>
      </c>
      <c r="B1481" s="247" t="s">
        <v>2069</v>
      </c>
      <c r="C1481" s="247" t="s">
        <v>2070</v>
      </c>
      <c r="D1481" s="248">
        <v>70200</v>
      </c>
      <c r="E1481" s="248">
        <v>84240</v>
      </c>
      <c r="G1481" s="259"/>
    </row>
    <row r="1482" spans="1:7" x14ac:dyDescent="0.3">
      <c r="A1482" s="244"/>
      <c r="B1482" s="322" t="s">
        <v>1673</v>
      </c>
      <c r="C1482" s="323"/>
      <c r="D1482" s="245" t="s">
        <v>34</v>
      </c>
      <c r="E1482" s="245" t="s">
        <v>55</v>
      </c>
      <c r="G1482" s="259"/>
    </row>
    <row r="1483" spans="1:7" ht="90" customHeight="1" x14ac:dyDescent="0.3">
      <c r="A1483" s="246">
        <v>2</v>
      </c>
      <c r="B1483" s="249" t="s">
        <v>2071</v>
      </c>
      <c r="C1483" s="250" t="s">
        <v>2072</v>
      </c>
      <c r="D1483" s="248">
        <v>36060</v>
      </c>
      <c r="E1483" s="248">
        <v>43272</v>
      </c>
      <c r="G1483" s="259"/>
    </row>
    <row r="1484" spans="1:7" x14ac:dyDescent="0.3">
      <c r="A1484" s="326"/>
      <c r="B1484" s="326"/>
      <c r="C1484" s="326"/>
      <c r="D1484" s="326"/>
      <c r="E1484" s="326"/>
      <c r="G1484" s="259"/>
    </row>
    <row r="1485" spans="1:7" ht="40.799999999999997" x14ac:dyDescent="0.3">
      <c r="A1485" s="246">
        <v>3</v>
      </c>
      <c r="B1485" s="249" t="s">
        <v>2073</v>
      </c>
      <c r="C1485" s="250" t="s">
        <v>2074</v>
      </c>
      <c r="D1485" s="248">
        <v>36060</v>
      </c>
      <c r="E1485" s="248">
        <v>43272</v>
      </c>
      <c r="G1485" s="259"/>
    </row>
    <row r="1486" spans="1:7" ht="20.399999999999999" x14ac:dyDescent="0.3">
      <c r="A1486" s="246">
        <v>4</v>
      </c>
      <c r="B1486" s="249" t="s">
        <v>2045</v>
      </c>
      <c r="C1486" s="250" t="s">
        <v>2046</v>
      </c>
      <c r="D1486" s="248">
        <v>41570</v>
      </c>
      <c r="E1486" s="248">
        <v>49884</v>
      </c>
      <c r="G1486" s="259"/>
    </row>
    <row r="1487" spans="1:7" ht="20.399999999999999" x14ac:dyDescent="0.35">
      <c r="A1487" s="244"/>
      <c r="B1487" s="322" t="s">
        <v>1706</v>
      </c>
      <c r="C1487" s="323"/>
      <c r="D1487" s="245" t="s">
        <v>34</v>
      </c>
      <c r="E1487" s="245" t="s">
        <v>55</v>
      </c>
      <c r="F1487" s="270" t="s">
        <v>37</v>
      </c>
      <c r="G1487" s="259"/>
    </row>
    <row r="1488" spans="1:7" ht="51" x14ac:dyDescent="0.3">
      <c r="A1488" s="246">
        <v>5</v>
      </c>
      <c r="B1488" s="247" t="s">
        <v>1973</v>
      </c>
      <c r="C1488" s="251" t="s">
        <v>1974</v>
      </c>
      <c r="D1488" s="242">
        <v>44520</v>
      </c>
      <c r="E1488" s="248">
        <v>53424</v>
      </c>
      <c r="G1488" s="259"/>
    </row>
    <row r="1489" spans="1:7" ht="51" x14ac:dyDescent="0.3">
      <c r="A1489" s="246">
        <v>6</v>
      </c>
      <c r="B1489" s="247" t="s">
        <v>1975</v>
      </c>
      <c r="C1489" s="251" t="s">
        <v>1976</v>
      </c>
      <c r="D1489" s="242">
        <v>44520</v>
      </c>
      <c r="E1489" s="248">
        <v>53424</v>
      </c>
      <c r="G1489" s="259"/>
    </row>
    <row r="1490" spans="1:7" ht="51" x14ac:dyDescent="0.3">
      <c r="A1490" s="246">
        <v>7</v>
      </c>
      <c r="B1490" s="247" t="s">
        <v>1977</v>
      </c>
      <c r="C1490" s="251" t="s">
        <v>1978</v>
      </c>
      <c r="D1490" s="242">
        <v>44520</v>
      </c>
      <c r="E1490" s="248">
        <v>53424</v>
      </c>
      <c r="G1490" s="259"/>
    </row>
    <row r="1491" spans="1:7" ht="40.799999999999997" x14ac:dyDescent="0.3">
      <c r="A1491" s="246">
        <v>8</v>
      </c>
      <c r="B1491" s="247" t="s">
        <v>1979</v>
      </c>
      <c r="C1491" s="251" t="s">
        <v>1980</v>
      </c>
      <c r="D1491" s="242">
        <v>44180</v>
      </c>
      <c r="E1491" s="248">
        <v>53016</v>
      </c>
      <c r="G1491" s="259"/>
    </row>
    <row r="1492" spans="1:7" ht="40.799999999999997" x14ac:dyDescent="0.3">
      <c r="A1492" s="246">
        <v>9</v>
      </c>
      <c r="B1492" s="247" t="s">
        <v>1981</v>
      </c>
      <c r="C1492" s="251" t="s">
        <v>1982</v>
      </c>
      <c r="D1492" s="242">
        <v>44180</v>
      </c>
      <c r="E1492" s="248">
        <v>53016</v>
      </c>
      <c r="G1492" s="259"/>
    </row>
    <row r="1493" spans="1:7" ht="30" customHeight="1" x14ac:dyDescent="0.3">
      <c r="A1493" s="246">
        <v>10</v>
      </c>
      <c r="B1493" s="247" t="s">
        <v>1983</v>
      </c>
      <c r="C1493" s="251" t="s">
        <v>1984</v>
      </c>
      <c r="D1493" s="242">
        <v>44180</v>
      </c>
      <c r="E1493" s="248">
        <v>53016</v>
      </c>
      <c r="G1493" s="259"/>
    </row>
    <row r="1494" spans="1:7" ht="15" customHeight="1" x14ac:dyDescent="0.3">
      <c r="A1494" s="244"/>
      <c r="B1494" s="322" t="s">
        <v>1726</v>
      </c>
      <c r="C1494" s="323"/>
      <c r="D1494" s="245" t="s">
        <v>34</v>
      </c>
      <c r="E1494" s="245" t="s">
        <v>55</v>
      </c>
      <c r="G1494" s="259"/>
    </row>
    <row r="1495" spans="1:7" x14ac:dyDescent="0.3">
      <c r="A1495" s="246">
        <v>11</v>
      </c>
      <c r="B1495" s="247" t="s">
        <v>1728</v>
      </c>
      <c r="C1495" s="247" t="s">
        <v>1729</v>
      </c>
      <c r="D1495" s="242">
        <v>15540</v>
      </c>
      <c r="E1495" s="248">
        <v>18648</v>
      </c>
      <c r="G1495" s="261"/>
    </row>
    <row r="1496" spans="1:7" x14ac:dyDescent="0.3">
      <c r="A1496" s="246">
        <v>12</v>
      </c>
      <c r="B1496" s="247" t="s">
        <v>1730</v>
      </c>
      <c r="C1496" s="247" t="s">
        <v>1731</v>
      </c>
      <c r="D1496" s="242">
        <v>19620</v>
      </c>
      <c r="E1496" s="248">
        <v>23544</v>
      </c>
      <c r="G1496" s="261"/>
    </row>
    <row r="1497" spans="1:7" x14ac:dyDescent="0.3">
      <c r="A1497" s="246">
        <v>13</v>
      </c>
      <c r="B1497" s="247" t="s">
        <v>1732</v>
      </c>
      <c r="C1497" s="247" t="s">
        <v>1733</v>
      </c>
      <c r="D1497" s="242">
        <v>23620</v>
      </c>
      <c r="E1497" s="248">
        <v>28344</v>
      </c>
      <c r="G1497" s="261"/>
    </row>
    <row r="1498" spans="1:7" x14ac:dyDescent="0.3">
      <c r="A1498" s="246">
        <v>14</v>
      </c>
      <c r="B1498" s="247" t="s">
        <v>1734</v>
      </c>
      <c r="C1498" s="247" t="s">
        <v>1735</v>
      </c>
      <c r="D1498" s="242">
        <v>27620</v>
      </c>
      <c r="E1498" s="248">
        <v>33144</v>
      </c>
      <c r="G1498" s="261"/>
    </row>
    <row r="1499" spans="1:7" x14ac:dyDescent="0.3">
      <c r="A1499" s="246">
        <v>15</v>
      </c>
      <c r="B1499" s="247" t="s">
        <v>1736</v>
      </c>
      <c r="C1499" s="247" t="s">
        <v>1737</v>
      </c>
      <c r="D1499" s="242">
        <v>31620</v>
      </c>
      <c r="E1499" s="248">
        <v>37944</v>
      </c>
      <c r="G1499" s="261"/>
    </row>
    <row r="1500" spans="1:7" x14ac:dyDescent="0.3">
      <c r="A1500" s="246">
        <v>16</v>
      </c>
      <c r="B1500" s="247" t="s">
        <v>1738</v>
      </c>
      <c r="C1500" s="247" t="s">
        <v>1739</v>
      </c>
      <c r="D1500" s="242">
        <v>35620</v>
      </c>
      <c r="E1500" s="248">
        <v>42744</v>
      </c>
      <c r="G1500" s="261"/>
    </row>
    <row r="1501" spans="1:7" ht="15" customHeight="1" x14ac:dyDescent="0.3">
      <c r="A1501" s="244"/>
      <c r="B1501" s="322" t="s">
        <v>1985</v>
      </c>
      <c r="C1501" s="323"/>
      <c r="D1501" s="245" t="s">
        <v>34</v>
      </c>
      <c r="E1501" s="245" t="s">
        <v>55</v>
      </c>
      <c r="G1501" s="259"/>
    </row>
    <row r="1502" spans="1:7" ht="15" customHeight="1" x14ac:dyDescent="0.3">
      <c r="A1502" s="246">
        <v>17</v>
      </c>
      <c r="B1502" s="247" t="s">
        <v>2075</v>
      </c>
      <c r="C1502" s="247" t="s">
        <v>2076</v>
      </c>
      <c r="D1502" s="248">
        <v>66870</v>
      </c>
      <c r="E1502" s="248">
        <v>80244</v>
      </c>
      <c r="G1502" s="259"/>
    </row>
    <row r="1503" spans="1:7" x14ac:dyDescent="0.3">
      <c r="A1503" s="244"/>
      <c r="B1503" s="322" t="s">
        <v>1740</v>
      </c>
      <c r="C1503" s="323"/>
      <c r="D1503" s="245" t="s">
        <v>34</v>
      </c>
      <c r="E1503" s="245" t="s">
        <v>55</v>
      </c>
      <c r="G1503" s="259"/>
    </row>
    <row r="1504" spans="1:7" ht="61.2" x14ac:dyDescent="0.3">
      <c r="A1504" s="246">
        <v>18</v>
      </c>
      <c r="B1504" s="247" t="s">
        <v>2077</v>
      </c>
      <c r="C1504" s="251" t="s">
        <v>2078</v>
      </c>
      <c r="D1504" s="248">
        <v>69520</v>
      </c>
      <c r="E1504" s="248">
        <v>83424</v>
      </c>
      <c r="G1504" s="259"/>
    </row>
    <row r="1505" spans="1:7" ht="21" x14ac:dyDescent="0.3">
      <c r="A1505" s="246">
        <v>19</v>
      </c>
      <c r="B1505" s="247" t="s">
        <v>2079</v>
      </c>
      <c r="C1505" s="251" t="s">
        <v>2080</v>
      </c>
      <c r="D1505" s="248">
        <v>7070</v>
      </c>
      <c r="E1505" s="248">
        <v>8484</v>
      </c>
      <c r="G1505" s="259"/>
    </row>
    <row r="1506" spans="1:7" ht="20.399999999999999" x14ac:dyDescent="0.3">
      <c r="A1506" s="246">
        <v>20</v>
      </c>
      <c r="B1506" s="247" t="s">
        <v>1747</v>
      </c>
      <c r="C1506" s="251" t="s">
        <v>1748</v>
      </c>
      <c r="D1506" s="324" t="s">
        <v>1749</v>
      </c>
      <c r="E1506" s="325"/>
      <c r="G1506" s="259"/>
    </row>
    <row r="1507" spans="1:7" x14ac:dyDescent="0.3">
      <c r="A1507" s="326"/>
      <c r="B1507" s="326"/>
      <c r="C1507" s="326"/>
      <c r="D1507" s="326"/>
      <c r="E1507" s="326"/>
      <c r="G1507" s="259"/>
    </row>
    <row r="1508" spans="1:7" ht="40.799999999999997" x14ac:dyDescent="0.3">
      <c r="A1508" s="246">
        <v>21</v>
      </c>
      <c r="B1508" s="247" t="s">
        <v>2081</v>
      </c>
      <c r="C1508" s="251" t="s">
        <v>2082</v>
      </c>
      <c r="D1508" s="248">
        <v>29700</v>
      </c>
      <c r="E1508" s="248">
        <v>35640</v>
      </c>
      <c r="G1508" s="259"/>
    </row>
    <row r="1509" spans="1:7" ht="21" x14ac:dyDescent="0.3">
      <c r="A1509" s="246">
        <v>22</v>
      </c>
      <c r="B1509" s="247" t="s">
        <v>2083</v>
      </c>
      <c r="C1509" s="251" t="s">
        <v>2084</v>
      </c>
      <c r="D1509" s="248">
        <v>7070</v>
      </c>
      <c r="E1509" s="248">
        <v>8484</v>
      </c>
      <c r="G1509" s="259"/>
    </row>
    <row r="1510" spans="1:7" ht="15" customHeight="1" x14ac:dyDescent="0.3">
      <c r="A1510" s="326"/>
      <c r="B1510" s="326"/>
      <c r="C1510" s="326"/>
      <c r="D1510" s="326"/>
      <c r="E1510" s="326"/>
      <c r="G1510" s="259"/>
    </row>
    <row r="1511" spans="1:7" x14ac:dyDescent="0.3">
      <c r="A1511" s="333"/>
      <c r="B1511" s="333"/>
      <c r="C1511" s="333"/>
      <c r="D1511" s="333"/>
      <c r="E1511" s="333"/>
      <c r="G1511" s="259"/>
    </row>
    <row r="1512" spans="1:7" ht="20.399999999999999" x14ac:dyDescent="0.35">
      <c r="A1512" s="317" t="s">
        <v>2085</v>
      </c>
      <c r="B1512" s="295" t="s">
        <v>1648</v>
      </c>
      <c r="C1512" s="296"/>
      <c r="D1512" s="237"/>
      <c r="E1512" s="237"/>
      <c r="F1512" s="270" t="s">
        <v>37</v>
      </c>
      <c r="G1512" s="259"/>
    </row>
    <row r="1513" spans="1:7" x14ac:dyDescent="0.3">
      <c r="A1513" s="317"/>
      <c r="B1513" s="318" t="s">
        <v>1797</v>
      </c>
      <c r="C1513" s="319"/>
      <c r="D1513" s="239"/>
      <c r="E1513" s="239"/>
      <c r="G1513" s="259"/>
    </row>
    <row r="1514" spans="1:7" x14ac:dyDescent="0.3">
      <c r="A1514" s="317"/>
      <c r="B1514" s="320" t="s">
        <v>1652</v>
      </c>
      <c r="C1514" s="321"/>
      <c r="D1514" s="240"/>
      <c r="E1514" s="240"/>
      <c r="G1514" s="259"/>
    </row>
    <row r="1515" spans="1:7" s="238" customFormat="1" ht="36" customHeight="1" x14ac:dyDescent="0.3">
      <c r="A1515" s="317"/>
      <c r="B1515" s="315" t="s">
        <v>2068</v>
      </c>
      <c r="C1515" s="316"/>
      <c r="D1515" s="241"/>
      <c r="E1515" s="241"/>
      <c r="F1515" s="234"/>
      <c r="G1515" s="259"/>
    </row>
    <row r="1516" spans="1:7" s="238" customFormat="1" x14ac:dyDescent="0.3">
      <c r="A1516" s="317"/>
      <c r="B1516" s="320" t="s">
        <v>1656</v>
      </c>
      <c r="C1516" s="321"/>
      <c r="D1516" s="240"/>
      <c r="E1516" s="240"/>
      <c r="F1516" s="234"/>
      <c r="G1516" s="259"/>
    </row>
    <row r="1517" spans="1:7" x14ac:dyDescent="0.3">
      <c r="A1517" s="317"/>
      <c r="B1517" s="330" t="s">
        <v>1838</v>
      </c>
      <c r="C1517" s="331"/>
      <c r="D1517" s="242"/>
      <c r="E1517" s="242"/>
      <c r="G1517" s="259"/>
    </row>
    <row r="1518" spans="1:7" x14ac:dyDescent="0.3">
      <c r="A1518" s="317"/>
      <c r="B1518" s="320" t="s">
        <v>1660</v>
      </c>
      <c r="C1518" s="321"/>
      <c r="D1518" s="240"/>
      <c r="E1518" s="240"/>
      <c r="G1518" s="259"/>
    </row>
    <row r="1519" spans="1:7" ht="88.95" customHeight="1" x14ac:dyDescent="0.3">
      <c r="A1519" s="317"/>
      <c r="B1519" s="332" t="s">
        <v>1964</v>
      </c>
      <c r="C1519" s="316"/>
      <c r="D1519" s="241"/>
      <c r="E1519" s="241"/>
      <c r="G1519" s="259"/>
    </row>
    <row r="1520" spans="1:7" x14ac:dyDescent="0.3">
      <c r="A1520" s="317"/>
      <c r="B1520" s="336" t="s">
        <v>1839</v>
      </c>
      <c r="C1520" s="336"/>
      <c r="D1520" s="240"/>
      <c r="E1520" s="240"/>
      <c r="G1520" s="259"/>
    </row>
    <row r="1521" spans="1:7" x14ac:dyDescent="0.3">
      <c r="A1521" s="317"/>
      <c r="B1521" s="334" t="s">
        <v>2086</v>
      </c>
      <c r="C1521" s="335"/>
      <c r="D1521" s="243"/>
      <c r="E1521" s="243"/>
      <c r="G1521" s="259"/>
    </row>
    <row r="1522" spans="1:7" x14ac:dyDescent="0.3">
      <c r="A1522" s="327"/>
      <c r="B1522" s="328"/>
      <c r="C1522" s="328"/>
      <c r="D1522" s="328"/>
      <c r="E1522" s="329"/>
      <c r="G1522" s="259"/>
    </row>
    <row r="1523" spans="1:7" x14ac:dyDescent="0.3">
      <c r="A1523" s="244"/>
      <c r="B1523" s="322" t="s">
        <v>1841</v>
      </c>
      <c r="C1523" s="323"/>
      <c r="D1523" s="245" t="s">
        <v>34</v>
      </c>
      <c r="E1523" s="245" t="s">
        <v>55</v>
      </c>
      <c r="G1523" s="259"/>
    </row>
    <row r="1524" spans="1:7" x14ac:dyDescent="0.3">
      <c r="A1524" s="246">
        <v>1</v>
      </c>
      <c r="B1524" s="247" t="s">
        <v>2086</v>
      </c>
      <c r="C1524" s="247" t="s">
        <v>2087</v>
      </c>
      <c r="D1524" s="248">
        <v>70200</v>
      </c>
      <c r="E1524" s="248">
        <v>84240</v>
      </c>
      <c r="G1524" s="259"/>
    </row>
    <row r="1525" spans="1:7" x14ac:dyDescent="0.3">
      <c r="A1525" s="244"/>
      <c r="B1525" s="322" t="s">
        <v>1673</v>
      </c>
      <c r="C1525" s="323"/>
      <c r="D1525" s="245" t="s">
        <v>34</v>
      </c>
      <c r="E1525" s="245" t="s">
        <v>55</v>
      </c>
      <c r="G1525" s="259"/>
    </row>
    <row r="1526" spans="1:7" ht="40.799999999999997" x14ac:dyDescent="0.3">
      <c r="A1526" s="246">
        <v>2</v>
      </c>
      <c r="B1526" s="249" t="s">
        <v>2088</v>
      </c>
      <c r="C1526" s="250" t="s">
        <v>2089</v>
      </c>
      <c r="D1526" s="248">
        <v>36060</v>
      </c>
      <c r="E1526" s="248">
        <v>43272</v>
      </c>
      <c r="G1526" s="259"/>
    </row>
    <row r="1527" spans="1:7" ht="15" customHeight="1" x14ac:dyDescent="0.3">
      <c r="A1527" s="326"/>
      <c r="B1527" s="326"/>
      <c r="C1527" s="326"/>
      <c r="D1527" s="326"/>
      <c r="E1527" s="326"/>
      <c r="G1527" s="259"/>
    </row>
    <row r="1528" spans="1:7" ht="40.799999999999997" x14ac:dyDescent="0.3">
      <c r="A1528" s="246">
        <v>3</v>
      </c>
      <c r="B1528" s="249" t="s">
        <v>2090</v>
      </c>
      <c r="C1528" s="250" t="s">
        <v>2091</v>
      </c>
      <c r="D1528" s="248">
        <v>36060</v>
      </c>
      <c r="E1528" s="248">
        <v>43272</v>
      </c>
      <c r="G1528" s="259"/>
    </row>
    <row r="1529" spans="1:7" ht="20.399999999999999" x14ac:dyDescent="0.3">
      <c r="A1529" s="246">
        <v>4</v>
      </c>
      <c r="B1529" s="249" t="s">
        <v>2045</v>
      </c>
      <c r="C1529" s="250" t="s">
        <v>2046</v>
      </c>
      <c r="D1529" s="248">
        <v>41570</v>
      </c>
      <c r="E1529" s="248">
        <v>49884</v>
      </c>
      <c r="G1529" s="259"/>
    </row>
    <row r="1530" spans="1:7" ht="20.399999999999999" x14ac:dyDescent="0.35">
      <c r="A1530" s="244"/>
      <c r="B1530" s="322" t="s">
        <v>1706</v>
      </c>
      <c r="C1530" s="323"/>
      <c r="D1530" s="245" t="s">
        <v>34</v>
      </c>
      <c r="E1530" s="245" t="s">
        <v>55</v>
      </c>
      <c r="F1530" s="270" t="s">
        <v>37</v>
      </c>
      <c r="G1530" s="259"/>
    </row>
    <row r="1531" spans="1:7" ht="51" x14ac:dyDescent="0.3">
      <c r="A1531" s="246">
        <v>5</v>
      </c>
      <c r="B1531" s="247" t="s">
        <v>1973</v>
      </c>
      <c r="C1531" s="251" t="s">
        <v>1974</v>
      </c>
      <c r="D1531" s="242">
        <v>44520</v>
      </c>
      <c r="E1531" s="248">
        <v>53424</v>
      </c>
      <c r="G1531" s="259"/>
    </row>
    <row r="1532" spans="1:7" ht="51" x14ac:dyDescent="0.3">
      <c r="A1532" s="246">
        <v>6</v>
      </c>
      <c r="B1532" s="247" t="s">
        <v>1975</v>
      </c>
      <c r="C1532" s="251" t="s">
        <v>1976</v>
      </c>
      <c r="D1532" s="242">
        <v>44520</v>
      </c>
      <c r="E1532" s="248">
        <v>53424</v>
      </c>
      <c r="G1532" s="259"/>
    </row>
    <row r="1533" spans="1:7" ht="51" x14ac:dyDescent="0.3">
      <c r="A1533" s="246">
        <v>7</v>
      </c>
      <c r="B1533" s="247" t="s">
        <v>1977</v>
      </c>
      <c r="C1533" s="251" t="s">
        <v>1978</v>
      </c>
      <c r="D1533" s="242">
        <v>44520</v>
      </c>
      <c r="E1533" s="248">
        <v>53424</v>
      </c>
      <c r="G1533" s="259"/>
    </row>
    <row r="1534" spans="1:7" ht="40.799999999999997" x14ac:dyDescent="0.3">
      <c r="A1534" s="246">
        <v>8</v>
      </c>
      <c r="B1534" s="247" t="s">
        <v>1979</v>
      </c>
      <c r="C1534" s="251" t="s">
        <v>1980</v>
      </c>
      <c r="D1534" s="242">
        <v>44180</v>
      </c>
      <c r="E1534" s="248">
        <v>53016</v>
      </c>
      <c r="G1534" s="259"/>
    </row>
    <row r="1535" spans="1:7" ht="40.799999999999997" x14ac:dyDescent="0.3">
      <c r="A1535" s="246">
        <v>9</v>
      </c>
      <c r="B1535" s="247" t="s">
        <v>1981</v>
      </c>
      <c r="C1535" s="251" t="s">
        <v>1982</v>
      </c>
      <c r="D1535" s="242">
        <v>44180</v>
      </c>
      <c r="E1535" s="248">
        <v>53016</v>
      </c>
      <c r="G1535" s="259"/>
    </row>
    <row r="1536" spans="1:7" ht="40.799999999999997" x14ac:dyDescent="0.3">
      <c r="A1536" s="246">
        <v>10</v>
      </c>
      <c r="B1536" s="247" t="s">
        <v>1983</v>
      </c>
      <c r="C1536" s="251" t="s">
        <v>1984</v>
      </c>
      <c r="D1536" s="242">
        <v>44180</v>
      </c>
      <c r="E1536" s="248">
        <v>53016</v>
      </c>
      <c r="G1536" s="259"/>
    </row>
    <row r="1537" spans="1:7" x14ac:dyDescent="0.3">
      <c r="A1537" s="244"/>
      <c r="B1537" s="322" t="s">
        <v>1726</v>
      </c>
      <c r="C1537" s="323"/>
      <c r="D1537" s="245" t="s">
        <v>34</v>
      </c>
      <c r="E1537" s="245" t="s">
        <v>55</v>
      </c>
      <c r="G1537" s="259"/>
    </row>
    <row r="1538" spans="1:7" x14ac:dyDescent="0.3">
      <c r="A1538" s="246">
        <v>11</v>
      </c>
      <c r="B1538" s="247" t="s">
        <v>1728</v>
      </c>
      <c r="C1538" s="247" t="s">
        <v>1729</v>
      </c>
      <c r="D1538" s="242">
        <v>15540</v>
      </c>
      <c r="E1538" s="248">
        <v>18648</v>
      </c>
      <c r="G1538" s="261"/>
    </row>
    <row r="1539" spans="1:7" x14ac:dyDescent="0.3">
      <c r="A1539" s="246">
        <v>12</v>
      </c>
      <c r="B1539" s="247" t="s">
        <v>1730</v>
      </c>
      <c r="C1539" s="247" t="s">
        <v>1731</v>
      </c>
      <c r="D1539" s="242">
        <v>19620</v>
      </c>
      <c r="E1539" s="248">
        <v>23544</v>
      </c>
      <c r="G1539" s="261"/>
    </row>
    <row r="1540" spans="1:7" ht="15" customHeight="1" x14ac:dyDescent="0.3">
      <c r="A1540" s="246">
        <v>13</v>
      </c>
      <c r="B1540" s="247" t="s">
        <v>1732</v>
      </c>
      <c r="C1540" s="247" t="s">
        <v>1733</v>
      </c>
      <c r="D1540" s="242">
        <v>23620</v>
      </c>
      <c r="E1540" s="248">
        <v>28344</v>
      </c>
      <c r="G1540" s="261"/>
    </row>
    <row r="1541" spans="1:7" ht="15" customHeight="1" x14ac:dyDescent="0.3">
      <c r="A1541" s="246">
        <v>14</v>
      </c>
      <c r="B1541" s="247" t="s">
        <v>1734</v>
      </c>
      <c r="C1541" s="247" t="s">
        <v>1735</v>
      </c>
      <c r="D1541" s="242">
        <v>27620</v>
      </c>
      <c r="E1541" s="248">
        <v>33144</v>
      </c>
      <c r="G1541" s="261"/>
    </row>
    <row r="1542" spans="1:7" x14ac:dyDescent="0.3">
      <c r="A1542" s="246">
        <v>15</v>
      </c>
      <c r="B1542" s="247" t="s">
        <v>1736</v>
      </c>
      <c r="C1542" s="247" t="s">
        <v>1737</v>
      </c>
      <c r="D1542" s="242">
        <v>31620</v>
      </c>
      <c r="E1542" s="248">
        <v>37944</v>
      </c>
      <c r="G1542" s="261"/>
    </row>
    <row r="1543" spans="1:7" x14ac:dyDescent="0.3">
      <c r="A1543" s="246">
        <v>16</v>
      </c>
      <c r="B1543" s="247" t="s">
        <v>1738</v>
      </c>
      <c r="C1543" s="247" t="s">
        <v>1739</v>
      </c>
      <c r="D1543" s="242">
        <v>35620</v>
      </c>
      <c r="E1543" s="248">
        <v>42744</v>
      </c>
      <c r="G1543" s="261"/>
    </row>
    <row r="1544" spans="1:7" x14ac:dyDescent="0.3">
      <c r="A1544" s="244"/>
      <c r="B1544" s="322" t="s">
        <v>1985</v>
      </c>
      <c r="C1544" s="323"/>
      <c r="D1544" s="245" t="s">
        <v>34</v>
      </c>
      <c r="E1544" s="245" t="s">
        <v>55</v>
      </c>
      <c r="G1544" s="259"/>
    </row>
    <row r="1545" spans="1:7" x14ac:dyDescent="0.3">
      <c r="A1545" s="246">
        <v>17</v>
      </c>
      <c r="B1545" s="247" t="s">
        <v>2075</v>
      </c>
      <c r="C1545" s="247" t="s">
        <v>2076</v>
      </c>
      <c r="D1545" s="248">
        <v>66870</v>
      </c>
      <c r="E1545" s="248">
        <v>80244</v>
      </c>
      <c r="G1545" s="259"/>
    </row>
    <row r="1546" spans="1:7" x14ac:dyDescent="0.3">
      <c r="A1546" s="244"/>
      <c r="B1546" s="322" t="s">
        <v>1740</v>
      </c>
      <c r="C1546" s="323"/>
      <c r="D1546" s="245" t="s">
        <v>34</v>
      </c>
      <c r="E1546" s="245" t="s">
        <v>55</v>
      </c>
      <c r="G1546" s="259"/>
    </row>
    <row r="1547" spans="1:7" ht="61.2" x14ac:dyDescent="0.3">
      <c r="A1547" s="246">
        <v>18</v>
      </c>
      <c r="B1547" s="247" t="s">
        <v>2077</v>
      </c>
      <c r="C1547" s="251" t="s">
        <v>2078</v>
      </c>
      <c r="D1547" s="248">
        <v>69520</v>
      </c>
      <c r="E1547" s="248">
        <v>83424</v>
      </c>
      <c r="G1547" s="259"/>
    </row>
    <row r="1548" spans="1:7" ht="21" x14ac:dyDescent="0.3">
      <c r="A1548" s="246">
        <v>19</v>
      </c>
      <c r="B1548" s="247" t="s">
        <v>2079</v>
      </c>
      <c r="C1548" s="251" t="s">
        <v>2080</v>
      </c>
      <c r="D1548" s="248">
        <v>7070</v>
      </c>
      <c r="E1548" s="248">
        <v>8484</v>
      </c>
      <c r="G1548" s="259"/>
    </row>
    <row r="1549" spans="1:7" ht="15" customHeight="1" x14ac:dyDescent="0.3">
      <c r="A1549" s="246">
        <v>20</v>
      </c>
      <c r="B1549" s="247" t="s">
        <v>1747</v>
      </c>
      <c r="C1549" s="251" t="s">
        <v>1748</v>
      </c>
      <c r="D1549" s="324" t="s">
        <v>1749</v>
      </c>
      <c r="E1549" s="325"/>
      <c r="G1549" s="259"/>
    </row>
    <row r="1550" spans="1:7" x14ac:dyDescent="0.3">
      <c r="A1550" s="326"/>
      <c r="B1550" s="326"/>
      <c r="C1550" s="326"/>
      <c r="D1550" s="326"/>
      <c r="E1550" s="326"/>
      <c r="G1550" s="259"/>
    </row>
    <row r="1551" spans="1:7" ht="40.799999999999997" x14ac:dyDescent="0.3">
      <c r="A1551" s="246">
        <v>21</v>
      </c>
      <c r="B1551" s="247" t="s">
        <v>2081</v>
      </c>
      <c r="C1551" s="251" t="s">
        <v>2082</v>
      </c>
      <c r="D1551" s="248">
        <v>29700</v>
      </c>
      <c r="E1551" s="248">
        <v>35640</v>
      </c>
      <c r="G1551" s="259"/>
    </row>
    <row r="1552" spans="1:7" ht="21" x14ac:dyDescent="0.3">
      <c r="A1552" s="246">
        <v>22</v>
      </c>
      <c r="B1552" s="247" t="s">
        <v>2083</v>
      </c>
      <c r="C1552" s="251" t="s">
        <v>2084</v>
      </c>
      <c r="D1552" s="248">
        <v>7070</v>
      </c>
      <c r="E1552" s="248">
        <v>8484</v>
      </c>
      <c r="G1552" s="259"/>
    </row>
    <row r="1553" spans="1:7" x14ac:dyDescent="0.3">
      <c r="A1553" s="326"/>
      <c r="B1553" s="326"/>
      <c r="C1553" s="326"/>
      <c r="D1553" s="326"/>
      <c r="E1553" s="326"/>
      <c r="G1553" s="259"/>
    </row>
    <row r="1554" spans="1:7" s="238" customFormat="1" x14ac:dyDescent="0.25">
      <c r="A1554" s="333"/>
      <c r="B1554" s="333"/>
      <c r="C1554" s="333"/>
      <c r="D1554" s="333"/>
      <c r="E1554" s="333"/>
      <c r="F1554" s="234"/>
      <c r="G1554" s="259"/>
    </row>
    <row r="1555" spans="1:7" s="238" customFormat="1" ht="20.399999999999999" x14ac:dyDescent="0.35">
      <c r="A1555" s="317" t="s">
        <v>2092</v>
      </c>
      <c r="B1555" s="295" t="s">
        <v>1648</v>
      </c>
      <c r="C1555" s="296"/>
      <c r="D1555" s="237"/>
      <c r="E1555" s="237"/>
      <c r="F1555" s="270" t="s">
        <v>37</v>
      </c>
      <c r="G1555" s="259"/>
    </row>
    <row r="1556" spans="1:7" x14ac:dyDescent="0.3">
      <c r="A1556" s="317"/>
      <c r="B1556" s="318" t="s">
        <v>1797</v>
      </c>
      <c r="C1556" s="319"/>
      <c r="D1556" s="239"/>
      <c r="E1556" s="239"/>
      <c r="G1556" s="259"/>
    </row>
    <row r="1557" spans="1:7" x14ac:dyDescent="0.3">
      <c r="A1557" s="317"/>
      <c r="B1557" s="320" t="s">
        <v>1652</v>
      </c>
      <c r="C1557" s="321"/>
      <c r="D1557" s="240"/>
      <c r="E1557" s="240"/>
      <c r="G1557" s="259"/>
    </row>
    <row r="1558" spans="1:7" ht="37.200000000000003" customHeight="1" x14ac:dyDescent="0.3">
      <c r="A1558" s="317"/>
      <c r="B1558" s="315" t="s">
        <v>2068</v>
      </c>
      <c r="C1558" s="316"/>
      <c r="D1558" s="241"/>
      <c r="E1558" s="241"/>
      <c r="G1558" s="259"/>
    </row>
    <row r="1559" spans="1:7" x14ac:dyDescent="0.3">
      <c r="A1559" s="317"/>
      <c r="B1559" s="320" t="s">
        <v>1656</v>
      </c>
      <c r="C1559" s="321"/>
      <c r="D1559" s="240"/>
      <c r="E1559" s="240"/>
      <c r="G1559" s="259"/>
    </row>
    <row r="1560" spans="1:7" x14ac:dyDescent="0.3">
      <c r="A1560" s="317"/>
      <c r="B1560" s="330" t="s">
        <v>1854</v>
      </c>
      <c r="C1560" s="331"/>
      <c r="D1560" s="242"/>
      <c r="E1560" s="242"/>
      <c r="G1560" s="259"/>
    </row>
    <row r="1561" spans="1:7" x14ac:dyDescent="0.3">
      <c r="A1561" s="317"/>
      <c r="B1561" s="320" t="s">
        <v>1660</v>
      </c>
      <c r="C1561" s="321"/>
      <c r="D1561" s="240"/>
      <c r="E1561" s="240"/>
      <c r="G1561" s="259"/>
    </row>
    <row r="1562" spans="1:7" ht="87.6" customHeight="1" x14ac:dyDescent="0.3">
      <c r="A1562" s="317"/>
      <c r="B1562" s="332" t="s">
        <v>1964</v>
      </c>
      <c r="C1562" s="316"/>
      <c r="D1562" s="241"/>
      <c r="E1562" s="241"/>
      <c r="G1562" s="259"/>
    </row>
    <row r="1563" spans="1:7" x14ac:dyDescent="0.3">
      <c r="A1563" s="317"/>
      <c r="B1563" s="336" t="s">
        <v>1839</v>
      </c>
      <c r="C1563" s="336"/>
      <c r="D1563" s="240"/>
      <c r="E1563" s="240"/>
      <c r="G1563" s="259"/>
    </row>
    <row r="1564" spans="1:7" x14ac:dyDescent="0.3">
      <c r="A1564" s="317"/>
      <c r="B1564" s="334" t="s">
        <v>2086</v>
      </c>
      <c r="C1564" s="335"/>
      <c r="D1564" s="243"/>
      <c r="E1564" s="243"/>
      <c r="G1564" s="259"/>
    </row>
    <row r="1565" spans="1:7" x14ac:dyDescent="0.3">
      <c r="A1565" s="327"/>
      <c r="B1565" s="328"/>
      <c r="C1565" s="328"/>
      <c r="D1565" s="328"/>
      <c r="E1565" s="329"/>
      <c r="G1565" s="259"/>
    </row>
    <row r="1566" spans="1:7" ht="15" customHeight="1" x14ac:dyDescent="0.3">
      <c r="A1566" s="244"/>
      <c r="B1566" s="322" t="s">
        <v>1841</v>
      </c>
      <c r="C1566" s="323"/>
      <c r="D1566" s="245" t="s">
        <v>34</v>
      </c>
      <c r="E1566" s="245" t="s">
        <v>55</v>
      </c>
      <c r="G1566" s="259"/>
    </row>
    <row r="1567" spans="1:7" ht="15" customHeight="1" x14ac:dyDescent="0.3">
      <c r="A1567" s="246">
        <v>1</v>
      </c>
      <c r="B1567" s="247" t="s">
        <v>2086</v>
      </c>
      <c r="C1567" s="247" t="s">
        <v>2087</v>
      </c>
      <c r="D1567" s="248">
        <v>70200</v>
      </c>
      <c r="E1567" s="248">
        <v>84240</v>
      </c>
      <c r="G1567" s="259"/>
    </row>
    <row r="1568" spans="1:7" x14ac:dyDescent="0.3">
      <c r="A1568" s="244"/>
      <c r="B1568" s="322" t="s">
        <v>1673</v>
      </c>
      <c r="C1568" s="323"/>
      <c r="D1568" s="245" t="s">
        <v>34</v>
      </c>
      <c r="E1568" s="245" t="s">
        <v>55</v>
      </c>
      <c r="G1568" s="259"/>
    </row>
    <row r="1569" spans="1:7" ht="40.799999999999997" x14ac:dyDescent="0.3">
      <c r="A1569" s="246">
        <v>2</v>
      </c>
      <c r="B1569" s="249" t="s">
        <v>2093</v>
      </c>
      <c r="C1569" s="250" t="s">
        <v>2089</v>
      </c>
      <c r="D1569" s="248">
        <v>36060</v>
      </c>
      <c r="E1569" s="248">
        <v>43272</v>
      </c>
      <c r="G1569" s="259"/>
    </row>
    <row r="1570" spans="1:7" x14ac:dyDescent="0.3">
      <c r="A1570" s="326"/>
      <c r="B1570" s="326"/>
      <c r="C1570" s="326"/>
      <c r="D1570" s="326"/>
      <c r="E1570" s="326"/>
      <c r="G1570" s="259"/>
    </row>
    <row r="1571" spans="1:7" ht="40.799999999999997" x14ac:dyDescent="0.3">
      <c r="A1571" s="246">
        <v>3</v>
      </c>
      <c r="B1571" s="249" t="s">
        <v>2094</v>
      </c>
      <c r="C1571" s="250" t="s">
        <v>2091</v>
      </c>
      <c r="D1571" s="248">
        <v>36060</v>
      </c>
      <c r="E1571" s="248">
        <v>43272</v>
      </c>
      <c r="G1571" s="259"/>
    </row>
    <row r="1572" spans="1:7" ht="20.399999999999999" x14ac:dyDescent="0.3">
      <c r="A1572" s="246">
        <v>4</v>
      </c>
      <c r="B1572" s="249" t="s">
        <v>2063</v>
      </c>
      <c r="C1572" s="250" t="s">
        <v>2046</v>
      </c>
      <c r="D1572" s="248">
        <v>41570</v>
      </c>
      <c r="E1572" s="248">
        <v>49884</v>
      </c>
      <c r="G1572" s="259"/>
    </row>
    <row r="1573" spans="1:7" ht="20.399999999999999" x14ac:dyDescent="0.35">
      <c r="A1573" s="244"/>
      <c r="B1573" s="322" t="s">
        <v>1706</v>
      </c>
      <c r="C1573" s="323"/>
      <c r="D1573" s="245" t="s">
        <v>34</v>
      </c>
      <c r="E1573" s="245" t="s">
        <v>55</v>
      </c>
      <c r="F1573" s="270" t="s">
        <v>37</v>
      </c>
      <c r="G1573" s="259"/>
    </row>
    <row r="1574" spans="1:7" ht="51" x14ac:dyDescent="0.3">
      <c r="A1574" s="246">
        <v>5</v>
      </c>
      <c r="B1574" s="247" t="s">
        <v>1973</v>
      </c>
      <c r="C1574" s="251" t="s">
        <v>1974</v>
      </c>
      <c r="D1574" s="242">
        <v>44520</v>
      </c>
      <c r="E1574" s="248">
        <v>53424</v>
      </c>
      <c r="G1574" s="259"/>
    </row>
    <row r="1575" spans="1:7" ht="51" x14ac:dyDescent="0.3">
      <c r="A1575" s="246">
        <v>6</v>
      </c>
      <c r="B1575" s="247" t="s">
        <v>1975</v>
      </c>
      <c r="C1575" s="251" t="s">
        <v>1976</v>
      </c>
      <c r="D1575" s="242">
        <v>44520</v>
      </c>
      <c r="E1575" s="248">
        <v>53424</v>
      </c>
      <c r="G1575" s="259"/>
    </row>
    <row r="1576" spans="1:7" ht="51" x14ac:dyDescent="0.3">
      <c r="A1576" s="246">
        <v>7</v>
      </c>
      <c r="B1576" s="247" t="s">
        <v>1977</v>
      </c>
      <c r="C1576" s="251" t="s">
        <v>1978</v>
      </c>
      <c r="D1576" s="242">
        <v>44520</v>
      </c>
      <c r="E1576" s="248">
        <v>53424</v>
      </c>
      <c r="G1576" s="259"/>
    </row>
    <row r="1577" spans="1:7" ht="40.799999999999997" x14ac:dyDescent="0.3">
      <c r="A1577" s="246">
        <v>8</v>
      </c>
      <c r="B1577" s="247" t="s">
        <v>1979</v>
      </c>
      <c r="C1577" s="251" t="s">
        <v>1980</v>
      </c>
      <c r="D1577" s="242">
        <v>44180</v>
      </c>
      <c r="E1577" s="248">
        <v>53016</v>
      </c>
      <c r="G1577" s="259"/>
    </row>
    <row r="1578" spans="1:7" ht="40.799999999999997" x14ac:dyDescent="0.3">
      <c r="A1578" s="246">
        <v>9</v>
      </c>
      <c r="B1578" s="247" t="s">
        <v>1981</v>
      </c>
      <c r="C1578" s="251" t="s">
        <v>1982</v>
      </c>
      <c r="D1578" s="242">
        <v>44180</v>
      </c>
      <c r="E1578" s="248">
        <v>53016</v>
      </c>
      <c r="G1578" s="259"/>
    </row>
    <row r="1579" spans="1:7" ht="40.799999999999997" x14ac:dyDescent="0.3">
      <c r="A1579" s="246">
        <v>10</v>
      </c>
      <c r="B1579" s="247" t="s">
        <v>1983</v>
      </c>
      <c r="C1579" s="251" t="s">
        <v>1984</v>
      </c>
      <c r="D1579" s="242">
        <v>44180</v>
      </c>
      <c r="E1579" s="248">
        <v>53016</v>
      </c>
      <c r="G1579" s="259"/>
    </row>
    <row r="1580" spans="1:7" ht="15" customHeight="1" x14ac:dyDescent="0.3">
      <c r="A1580" s="244"/>
      <c r="B1580" s="322" t="s">
        <v>1726</v>
      </c>
      <c r="C1580" s="323"/>
      <c r="D1580" s="245" t="s">
        <v>34</v>
      </c>
      <c r="E1580" s="245" t="s">
        <v>55</v>
      </c>
      <c r="G1580" s="259"/>
    </row>
    <row r="1581" spans="1:7" x14ac:dyDescent="0.3">
      <c r="A1581" s="246">
        <v>11</v>
      </c>
      <c r="B1581" s="247" t="s">
        <v>1728</v>
      </c>
      <c r="C1581" s="247" t="s">
        <v>1729</v>
      </c>
      <c r="D1581" s="242">
        <v>15540</v>
      </c>
      <c r="E1581" s="248">
        <v>18648</v>
      </c>
      <c r="G1581" s="261"/>
    </row>
    <row r="1582" spans="1:7" x14ac:dyDescent="0.3">
      <c r="A1582" s="246">
        <v>12</v>
      </c>
      <c r="B1582" s="247" t="s">
        <v>1730</v>
      </c>
      <c r="C1582" s="247" t="s">
        <v>1731</v>
      </c>
      <c r="D1582" s="242">
        <v>19620</v>
      </c>
      <c r="E1582" s="248">
        <v>23544</v>
      </c>
      <c r="G1582" s="261"/>
    </row>
    <row r="1583" spans="1:7" x14ac:dyDescent="0.3">
      <c r="A1583" s="246">
        <v>13</v>
      </c>
      <c r="B1583" s="247" t="s">
        <v>1732</v>
      </c>
      <c r="C1583" s="247" t="s">
        <v>1733</v>
      </c>
      <c r="D1583" s="242">
        <v>23620</v>
      </c>
      <c r="E1583" s="248">
        <v>28344</v>
      </c>
      <c r="G1583" s="261"/>
    </row>
    <row r="1584" spans="1:7" x14ac:dyDescent="0.3">
      <c r="A1584" s="246">
        <v>14</v>
      </c>
      <c r="B1584" s="247" t="s">
        <v>1734</v>
      </c>
      <c r="C1584" s="247" t="s">
        <v>1735</v>
      </c>
      <c r="D1584" s="242">
        <v>27620</v>
      </c>
      <c r="E1584" s="248">
        <v>33144</v>
      </c>
      <c r="G1584" s="261"/>
    </row>
    <row r="1585" spans="1:7" x14ac:dyDescent="0.3">
      <c r="A1585" s="246">
        <v>15</v>
      </c>
      <c r="B1585" s="247" t="s">
        <v>1736</v>
      </c>
      <c r="C1585" s="247" t="s">
        <v>1737</v>
      </c>
      <c r="D1585" s="242">
        <v>31620</v>
      </c>
      <c r="E1585" s="248">
        <v>37944</v>
      </c>
      <c r="G1585" s="261"/>
    </row>
    <row r="1586" spans="1:7" ht="15" customHeight="1" x14ac:dyDescent="0.3">
      <c r="A1586" s="246">
        <v>16</v>
      </c>
      <c r="B1586" s="247" t="s">
        <v>1738</v>
      </c>
      <c r="C1586" s="247" t="s">
        <v>1739</v>
      </c>
      <c r="D1586" s="242">
        <v>35620</v>
      </c>
      <c r="E1586" s="248">
        <v>42744</v>
      </c>
      <c r="G1586" s="261"/>
    </row>
    <row r="1587" spans="1:7" x14ac:dyDescent="0.3">
      <c r="A1587" s="244"/>
      <c r="B1587" s="322" t="s">
        <v>1985</v>
      </c>
      <c r="C1587" s="323"/>
      <c r="D1587" s="245" t="s">
        <v>34</v>
      </c>
      <c r="E1587" s="245" t="s">
        <v>55</v>
      </c>
      <c r="G1587" s="259"/>
    </row>
    <row r="1588" spans="1:7" ht="15" customHeight="1" x14ac:dyDescent="0.3">
      <c r="A1588" s="246">
        <v>17</v>
      </c>
      <c r="B1588" s="247" t="s">
        <v>2075</v>
      </c>
      <c r="C1588" s="247" t="s">
        <v>2076</v>
      </c>
      <c r="D1588" s="248">
        <v>66870</v>
      </c>
      <c r="E1588" s="248">
        <v>80244</v>
      </c>
      <c r="G1588" s="259"/>
    </row>
    <row r="1589" spans="1:7" x14ac:dyDescent="0.3">
      <c r="A1589" s="244"/>
      <c r="B1589" s="322" t="s">
        <v>1740</v>
      </c>
      <c r="C1589" s="323"/>
      <c r="D1589" s="245" t="s">
        <v>34</v>
      </c>
      <c r="E1589" s="245" t="s">
        <v>55</v>
      </c>
      <c r="G1589" s="259"/>
    </row>
    <row r="1590" spans="1:7" ht="61.2" x14ac:dyDescent="0.3">
      <c r="A1590" s="246">
        <v>18</v>
      </c>
      <c r="B1590" s="247" t="s">
        <v>2077</v>
      </c>
      <c r="C1590" s="251" t="s">
        <v>2078</v>
      </c>
      <c r="D1590" s="248">
        <v>69520</v>
      </c>
      <c r="E1590" s="248">
        <v>83424</v>
      </c>
      <c r="G1590" s="259"/>
    </row>
    <row r="1591" spans="1:7" ht="21" x14ac:dyDescent="0.3">
      <c r="A1591" s="246">
        <v>19</v>
      </c>
      <c r="B1591" s="247" t="s">
        <v>2079</v>
      </c>
      <c r="C1591" s="251" t="s">
        <v>2080</v>
      </c>
      <c r="D1591" s="248">
        <v>7070</v>
      </c>
      <c r="E1591" s="248">
        <v>8484</v>
      </c>
      <c r="G1591" s="259"/>
    </row>
    <row r="1592" spans="1:7" ht="20.399999999999999" x14ac:dyDescent="0.3">
      <c r="A1592" s="246">
        <v>20</v>
      </c>
      <c r="B1592" s="247" t="s">
        <v>1747</v>
      </c>
      <c r="C1592" s="251" t="s">
        <v>1748</v>
      </c>
      <c r="D1592" s="324" t="s">
        <v>1749</v>
      </c>
      <c r="E1592" s="325"/>
      <c r="G1592" s="259"/>
    </row>
    <row r="1593" spans="1:7" x14ac:dyDescent="0.3">
      <c r="A1593" s="326"/>
      <c r="B1593" s="326"/>
      <c r="C1593" s="326"/>
      <c r="D1593" s="326"/>
      <c r="E1593" s="326"/>
      <c r="G1593" s="259"/>
    </row>
    <row r="1594" spans="1:7" ht="40.799999999999997" x14ac:dyDescent="0.3">
      <c r="A1594" s="246">
        <v>21</v>
      </c>
      <c r="B1594" s="247" t="s">
        <v>2081</v>
      </c>
      <c r="C1594" s="251" t="s">
        <v>2082</v>
      </c>
      <c r="D1594" s="248">
        <v>29700</v>
      </c>
      <c r="E1594" s="248">
        <v>35640</v>
      </c>
      <c r="G1594" s="259"/>
    </row>
    <row r="1595" spans="1:7" ht="21" x14ac:dyDescent="0.3">
      <c r="A1595" s="246">
        <v>22</v>
      </c>
      <c r="B1595" s="247" t="s">
        <v>2083</v>
      </c>
      <c r="C1595" s="251" t="s">
        <v>2084</v>
      </c>
      <c r="D1595" s="248">
        <v>7070</v>
      </c>
      <c r="E1595" s="248">
        <v>8484</v>
      </c>
      <c r="G1595" s="259"/>
    </row>
    <row r="1596" spans="1:7" x14ac:dyDescent="0.3">
      <c r="A1596" s="326"/>
      <c r="B1596" s="326"/>
      <c r="C1596" s="326"/>
      <c r="D1596" s="326"/>
      <c r="E1596" s="326"/>
      <c r="G1596" s="259"/>
    </row>
    <row r="1597" spans="1:7" s="238" customFormat="1" x14ac:dyDescent="0.3">
      <c r="A1597" s="327"/>
      <c r="B1597" s="328"/>
      <c r="C1597" s="328"/>
      <c r="D1597" s="328"/>
      <c r="E1597" s="329"/>
      <c r="F1597" s="234"/>
      <c r="G1597" s="259"/>
    </row>
    <row r="1598" spans="1:7" s="238" customFormat="1" ht="20.399999999999999" x14ac:dyDescent="0.35">
      <c r="A1598" s="317" t="s">
        <v>2095</v>
      </c>
      <c r="B1598" s="295" t="s">
        <v>1648</v>
      </c>
      <c r="C1598" s="296"/>
      <c r="D1598" s="237"/>
      <c r="E1598" s="237"/>
      <c r="F1598" s="270" t="s">
        <v>37</v>
      </c>
      <c r="G1598" s="259"/>
    </row>
    <row r="1599" spans="1:7" x14ac:dyDescent="0.3">
      <c r="A1599" s="317"/>
      <c r="B1599" s="318" t="s">
        <v>1797</v>
      </c>
      <c r="C1599" s="319"/>
      <c r="D1599" s="239"/>
      <c r="E1599" s="239"/>
      <c r="G1599" s="259"/>
    </row>
    <row r="1600" spans="1:7" x14ac:dyDescent="0.3">
      <c r="A1600" s="317"/>
      <c r="B1600" s="320" t="s">
        <v>1652</v>
      </c>
      <c r="C1600" s="321"/>
      <c r="D1600" s="240"/>
      <c r="E1600" s="240"/>
      <c r="G1600" s="259"/>
    </row>
    <row r="1601" spans="1:7" ht="30" customHeight="1" x14ac:dyDescent="0.3">
      <c r="A1601" s="317"/>
      <c r="B1601" s="315" t="s">
        <v>2068</v>
      </c>
      <c r="C1601" s="316"/>
      <c r="D1601" s="241"/>
      <c r="E1601" s="241"/>
      <c r="G1601" s="259"/>
    </row>
    <row r="1602" spans="1:7" x14ac:dyDescent="0.3">
      <c r="A1602" s="317"/>
      <c r="B1602" s="320" t="s">
        <v>1656</v>
      </c>
      <c r="C1602" s="321"/>
      <c r="D1602" s="240"/>
      <c r="E1602" s="240"/>
      <c r="G1602" s="259"/>
    </row>
    <row r="1603" spans="1:7" x14ac:dyDescent="0.3">
      <c r="A1603" s="317"/>
      <c r="B1603" s="330" t="s">
        <v>1897</v>
      </c>
      <c r="C1603" s="331"/>
      <c r="D1603" s="242"/>
      <c r="E1603" s="242"/>
      <c r="G1603" s="259"/>
    </row>
    <row r="1604" spans="1:7" x14ac:dyDescent="0.3">
      <c r="A1604" s="317"/>
      <c r="B1604" s="320" t="s">
        <v>1660</v>
      </c>
      <c r="C1604" s="321"/>
      <c r="D1604" s="240"/>
      <c r="E1604" s="240"/>
      <c r="G1604" s="259"/>
    </row>
    <row r="1605" spans="1:7" ht="88.2" customHeight="1" x14ac:dyDescent="0.3">
      <c r="A1605" s="317"/>
      <c r="B1605" s="332" t="s">
        <v>1964</v>
      </c>
      <c r="C1605" s="316"/>
      <c r="D1605" s="241"/>
      <c r="E1605" s="241"/>
      <c r="G1605" s="259"/>
    </row>
    <row r="1606" spans="1:7" x14ac:dyDescent="0.3">
      <c r="A1606" s="317"/>
      <c r="B1606" s="336" t="s">
        <v>1839</v>
      </c>
      <c r="C1606" s="336"/>
      <c r="D1606" s="240"/>
      <c r="E1606" s="240"/>
      <c r="G1606" s="259"/>
    </row>
    <row r="1607" spans="1:7" x14ac:dyDescent="0.3">
      <c r="A1607" s="317"/>
      <c r="B1607" s="334" t="s">
        <v>2086</v>
      </c>
      <c r="C1607" s="335"/>
      <c r="D1607" s="243"/>
      <c r="E1607" s="243"/>
      <c r="G1607" s="259"/>
    </row>
    <row r="1608" spans="1:7" x14ac:dyDescent="0.3">
      <c r="A1608" s="327"/>
      <c r="B1608" s="328"/>
      <c r="C1608" s="328"/>
      <c r="D1608" s="328"/>
      <c r="E1608" s="329"/>
      <c r="G1608" s="259"/>
    </row>
    <row r="1609" spans="1:7" ht="15" customHeight="1" x14ac:dyDescent="0.3">
      <c r="A1609" s="244"/>
      <c r="B1609" s="322" t="s">
        <v>1841</v>
      </c>
      <c r="C1609" s="323"/>
      <c r="D1609" s="245" t="s">
        <v>34</v>
      </c>
      <c r="E1609" s="245" t="s">
        <v>55</v>
      </c>
      <c r="G1609" s="259"/>
    </row>
    <row r="1610" spans="1:7" ht="15" customHeight="1" x14ac:dyDescent="0.3">
      <c r="A1610" s="246">
        <v>1</v>
      </c>
      <c r="B1610" s="247" t="s">
        <v>2086</v>
      </c>
      <c r="C1610" s="247" t="s">
        <v>2087</v>
      </c>
      <c r="D1610" s="248">
        <v>70200</v>
      </c>
      <c r="E1610" s="248">
        <v>84240</v>
      </c>
      <c r="G1610" s="259"/>
    </row>
    <row r="1611" spans="1:7" x14ac:dyDescent="0.3">
      <c r="A1611" s="244"/>
      <c r="B1611" s="322" t="s">
        <v>1673</v>
      </c>
      <c r="C1611" s="323"/>
      <c r="D1611" s="245" t="s">
        <v>34</v>
      </c>
      <c r="E1611" s="245" t="s">
        <v>55</v>
      </c>
      <c r="G1611" s="259"/>
    </row>
    <row r="1612" spans="1:7" ht="40.799999999999997" x14ac:dyDescent="0.3">
      <c r="A1612" s="246">
        <v>2</v>
      </c>
      <c r="B1612" s="249" t="s">
        <v>2096</v>
      </c>
      <c r="C1612" s="250" t="s">
        <v>2089</v>
      </c>
      <c r="D1612" s="248">
        <v>36060</v>
      </c>
      <c r="E1612" s="248">
        <v>43272</v>
      </c>
      <c r="G1612" s="259"/>
    </row>
    <row r="1613" spans="1:7" x14ac:dyDescent="0.3">
      <c r="A1613" s="326"/>
      <c r="B1613" s="326"/>
      <c r="C1613" s="326"/>
      <c r="D1613" s="326"/>
      <c r="E1613" s="326"/>
      <c r="G1613" s="259"/>
    </row>
    <row r="1614" spans="1:7" ht="40.799999999999997" x14ac:dyDescent="0.3">
      <c r="A1614" s="246">
        <v>3</v>
      </c>
      <c r="B1614" s="249" t="s">
        <v>2097</v>
      </c>
      <c r="C1614" s="250" t="s">
        <v>2091</v>
      </c>
      <c r="D1614" s="248">
        <v>36060</v>
      </c>
      <c r="E1614" s="248">
        <v>43272</v>
      </c>
      <c r="G1614" s="259"/>
    </row>
    <row r="1615" spans="1:7" ht="20.399999999999999" x14ac:dyDescent="0.3">
      <c r="A1615" s="246">
        <v>4</v>
      </c>
      <c r="B1615" s="249" t="s">
        <v>2063</v>
      </c>
      <c r="C1615" s="250" t="s">
        <v>2046</v>
      </c>
      <c r="D1615" s="248">
        <v>41570</v>
      </c>
      <c r="E1615" s="248">
        <v>49884</v>
      </c>
      <c r="G1615" s="259"/>
    </row>
    <row r="1616" spans="1:7" ht="20.399999999999999" x14ac:dyDescent="0.35">
      <c r="A1616" s="244"/>
      <c r="B1616" s="322" t="s">
        <v>1706</v>
      </c>
      <c r="C1616" s="323"/>
      <c r="D1616" s="245" t="s">
        <v>34</v>
      </c>
      <c r="E1616" s="245" t="s">
        <v>55</v>
      </c>
      <c r="F1616" s="270" t="s">
        <v>37</v>
      </c>
      <c r="G1616" s="259"/>
    </row>
    <row r="1617" spans="1:7" ht="51" x14ac:dyDescent="0.3">
      <c r="A1617" s="246">
        <v>5</v>
      </c>
      <c r="B1617" s="247" t="s">
        <v>1973</v>
      </c>
      <c r="C1617" s="251" t="s">
        <v>1974</v>
      </c>
      <c r="D1617" s="242">
        <v>44520</v>
      </c>
      <c r="E1617" s="248">
        <v>53424</v>
      </c>
      <c r="G1617" s="259"/>
    </row>
    <row r="1618" spans="1:7" ht="51" x14ac:dyDescent="0.3">
      <c r="A1618" s="246">
        <v>6</v>
      </c>
      <c r="B1618" s="247" t="s">
        <v>1975</v>
      </c>
      <c r="C1618" s="251" t="s">
        <v>1976</v>
      </c>
      <c r="D1618" s="242">
        <v>44520</v>
      </c>
      <c r="E1618" s="248">
        <v>53424</v>
      </c>
      <c r="G1618" s="259"/>
    </row>
    <row r="1619" spans="1:7" ht="51" x14ac:dyDescent="0.3">
      <c r="A1619" s="246">
        <v>7</v>
      </c>
      <c r="B1619" s="247" t="s">
        <v>1977</v>
      </c>
      <c r="C1619" s="251" t="s">
        <v>1978</v>
      </c>
      <c r="D1619" s="242">
        <v>44520</v>
      </c>
      <c r="E1619" s="248">
        <v>53424</v>
      </c>
      <c r="G1619" s="259"/>
    </row>
    <row r="1620" spans="1:7" ht="40.799999999999997" x14ac:dyDescent="0.3">
      <c r="A1620" s="246">
        <v>8</v>
      </c>
      <c r="B1620" s="247" t="s">
        <v>1979</v>
      </c>
      <c r="C1620" s="251" t="s">
        <v>1980</v>
      </c>
      <c r="D1620" s="242">
        <v>44180</v>
      </c>
      <c r="E1620" s="248">
        <v>53016</v>
      </c>
      <c r="G1620" s="259"/>
    </row>
    <row r="1621" spans="1:7" ht="40.799999999999997" x14ac:dyDescent="0.3">
      <c r="A1621" s="246">
        <v>9</v>
      </c>
      <c r="B1621" s="247" t="s">
        <v>1981</v>
      </c>
      <c r="C1621" s="251" t="s">
        <v>1982</v>
      </c>
      <c r="D1621" s="242">
        <v>44180</v>
      </c>
      <c r="E1621" s="248">
        <v>53016</v>
      </c>
      <c r="G1621" s="259"/>
    </row>
    <row r="1622" spans="1:7" ht="40.799999999999997" x14ac:dyDescent="0.3">
      <c r="A1622" s="246">
        <v>10</v>
      </c>
      <c r="B1622" s="247" t="s">
        <v>1983</v>
      </c>
      <c r="C1622" s="251" t="s">
        <v>1984</v>
      </c>
      <c r="D1622" s="242">
        <v>44180</v>
      </c>
      <c r="E1622" s="248">
        <v>53016</v>
      </c>
      <c r="G1622" s="259"/>
    </row>
    <row r="1623" spans="1:7" ht="15" customHeight="1" x14ac:dyDescent="0.3">
      <c r="A1623" s="244"/>
      <c r="B1623" s="322" t="s">
        <v>1726</v>
      </c>
      <c r="C1623" s="323"/>
      <c r="D1623" s="245" t="s">
        <v>34</v>
      </c>
      <c r="E1623" s="245" t="s">
        <v>55</v>
      </c>
      <c r="G1623" s="259"/>
    </row>
    <row r="1624" spans="1:7" x14ac:dyDescent="0.3">
      <c r="A1624" s="246">
        <v>11</v>
      </c>
      <c r="B1624" s="247" t="s">
        <v>1728</v>
      </c>
      <c r="C1624" s="247" t="s">
        <v>1729</v>
      </c>
      <c r="D1624" s="242">
        <v>15540</v>
      </c>
      <c r="E1624" s="248">
        <v>18648</v>
      </c>
      <c r="G1624" s="261"/>
    </row>
    <row r="1625" spans="1:7" x14ac:dyDescent="0.3">
      <c r="A1625" s="246">
        <v>12</v>
      </c>
      <c r="B1625" s="247" t="s">
        <v>1730</v>
      </c>
      <c r="C1625" s="247" t="s">
        <v>1731</v>
      </c>
      <c r="D1625" s="242">
        <v>19620</v>
      </c>
      <c r="E1625" s="248">
        <v>23544</v>
      </c>
      <c r="G1625" s="261"/>
    </row>
    <row r="1626" spans="1:7" x14ac:dyDescent="0.3">
      <c r="A1626" s="246">
        <v>13</v>
      </c>
      <c r="B1626" s="247" t="s">
        <v>1732</v>
      </c>
      <c r="C1626" s="247" t="s">
        <v>1733</v>
      </c>
      <c r="D1626" s="242">
        <v>23620</v>
      </c>
      <c r="E1626" s="248">
        <v>28344</v>
      </c>
      <c r="G1626" s="261"/>
    </row>
    <row r="1627" spans="1:7" x14ac:dyDescent="0.3">
      <c r="A1627" s="246">
        <v>14</v>
      </c>
      <c r="B1627" s="247" t="s">
        <v>1734</v>
      </c>
      <c r="C1627" s="247" t="s">
        <v>1735</v>
      </c>
      <c r="D1627" s="242">
        <v>27620</v>
      </c>
      <c r="E1627" s="248">
        <v>33144</v>
      </c>
      <c r="G1627" s="261"/>
    </row>
    <row r="1628" spans="1:7" x14ac:dyDescent="0.3">
      <c r="A1628" s="246">
        <v>15</v>
      </c>
      <c r="B1628" s="247" t="s">
        <v>1736</v>
      </c>
      <c r="C1628" s="247" t="s">
        <v>1737</v>
      </c>
      <c r="D1628" s="242">
        <v>31620</v>
      </c>
      <c r="E1628" s="248">
        <v>37944</v>
      </c>
      <c r="G1628" s="261"/>
    </row>
    <row r="1629" spans="1:7" ht="15" customHeight="1" x14ac:dyDescent="0.3">
      <c r="A1629" s="246">
        <v>16</v>
      </c>
      <c r="B1629" s="247" t="s">
        <v>1738</v>
      </c>
      <c r="C1629" s="247" t="s">
        <v>1739</v>
      </c>
      <c r="D1629" s="242">
        <v>35620</v>
      </c>
      <c r="E1629" s="248">
        <v>42744</v>
      </c>
      <c r="G1629" s="261"/>
    </row>
    <row r="1630" spans="1:7" x14ac:dyDescent="0.3">
      <c r="A1630" s="244"/>
      <c r="B1630" s="322" t="s">
        <v>1985</v>
      </c>
      <c r="C1630" s="323"/>
      <c r="D1630" s="245" t="s">
        <v>34</v>
      </c>
      <c r="E1630" s="245" t="s">
        <v>55</v>
      </c>
      <c r="G1630" s="259"/>
    </row>
    <row r="1631" spans="1:7" ht="15" customHeight="1" x14ac:dyDescent="0.3">
      <c r="A1631" s="246">
        <v>17</v>
      </c>
      <c r="B1631" s="247" t="s">
        <v>2075</v>
      </c>
      <c r="C1631" s="247" t="s">
        <v>2076</v>
      </c>
      <c r="D1631" s="248">
        <v>66870</v>
      </c>
      <c r="E1631" s="248">
        <v>80244</v>
      </c>
      <c r="G1631" s="259"/>
    </row>
    <row r="1632" spans="1:7" x14ac:dyDescent="0.3">
      <c r="A1632" s="244"/>
      <c r="B1632" s="322" t="s">
        <v>1740</v>
      </c>
      <c r="C1632" s="323"/>
      <c r="D1632" s="245" t="s">
        <v>34</v>
      </c>
      <c r="E1632" s="245" t="s">
        <v>55</v>
      </c>
      <c r="G1632" s="259"/>
    </row>
    <row r="1633" spans="1:7" ht="61.2" x14ac:dyDescent="0.3">
      <c r="A1633" s="246">
        <v>18</v>
      </c>
      <c r="B1633" s="247" t="s">
        <v>2077</v>
      </c>
      <c r="C1633" s="251" t="s">
        <v>2078</v>
      </c>
      <c r="D1633" s="248">
        <v>69520</v>
      </c>
      <c r="E1633" s="248">
        <v>83424</v>
      </c>
      <c r="G1633" s="259"/>
    </row>
    <row r="1634" spans="1:7" ht="21" x14ac:dyDescent="0.3">
      <c r="A1634" s="246">
        <v>19</v>
      </c>
      <c r="B1634" s="247" t="s">
        <v>2079</v>
      </c>
      <c r="C1634" s="251" t="s">
        <v>2080</v>
      </c>
      <c r="D1634" s="248">
        <v>7070</v>
      </c>
      <c r="E1634" s="248">
        <v>8484</v>
      </c>
      <c r="G1634" s="259"/>
    </row>
    <row r="1635" spans="1:7" ht="20.399999999999999" x14ac:dyDescent="0.3">
      <c r="A1635" s="246">
        <v>20</v>
      </c>
      <c r="B1635" s="247" t="s">
        <v>1747</v>
      </c>
      <c r="C1635" s="251" t="s">
        <v>1748</v>
      </c>
      <c r="D1635" s="324" t="s">
        <v>1749</v>
      </c>
      <c r="E1635" s="325"/>
      <c r="G1635" s="259"/>
    </row>
    <row r="1636" spans="1:7" x14ac:dyDescent="0.3">
      <c r="A1636" s="326"/>
      <c r="B1636" s="326"/>
      <c r="C1636" s="326"/>
      <c r="D1636" s="326"/>
      <c r="E1636" s="326"/>
      <c r="G1636" s="259"/>
    </row>
    <row r="1637" spans="1:7" ht="30" customHeight="1" x14ac:dyDescent="0.3">
      <c r="A1637" s="246">
        <v>21</v>
      </c>
      <c r="B1637" s="247" t="s">
        <v>2081</v>
      </c>
      <c r="C1637" s="251" t="s">
        <v>2082</v>
      </c>
      <c r="D1637" s="248">
        <v>29700</v>
      </c>
      <c r="E1637" s="248">
        <v>35640</v>
      </c>
      <c r="G1637" s="259"/>
    </row>
    <row r="1638" spans="1:7" ht="21" x14ac:dyDescent="0.3">
      <c r="A1638" s="246">
        <v>22</v>
      </c>
      <c r="B1638" s="247" t="s">
        <v>2083</v>
      </c>
      <c r="C1638" s="251" t="s">
        <v>2084</v>
      </c>
      <c r="D1638" s="248">
        <v>7070</v>
      </c>
      <c r="E1638" s="248">
        <v>8484</v>
      </c>
      <c r="G1638" s="259"/>
    </row>
    <row r="1639" spans="1:7" x14ac:dyDescent="0.3">
      <c r="A1639" s="326"/>
      <c r="B1639" s="326"/>
      <c r="C1639" s="326"/>
      <c r="D1639" s="326"/>
      <c r="E1639" s="326"/>
      <c r="G1639" s="259"/>
    </row>
    <row r="1640" spans="1:7" s="238" customFormat="1" x14ac:dyDescent="0.3">
      <c r="A1640" s="327"/>
      <c r="B1640" s="328"/>
      <c r="C1640" s="328"/>
      <c r="D1640" s="328"/>
      <c r="E1640" s="329"/>
      <c r="F1640" s="234"/>
      <c r="G1640" s="259"/>
    </row>
    <row r="1641" spans="1:7" s="238" customFormat="1" ht="20.399999999999999" x14ac:dyDescent="0.35">
      <c r="A1641" s="317" t="s">
        <v>2098</v>
      </c>
      <c r="B1641" s="295" t="s">
        <v>1648</v>
      </c>
      <c r="C1641" s="296"/>
      <c r="D1641" s="237"/>
      <c r="E1641" s="237"/>
      <c r="F1641" s="270" t="s">
        <v>37</v>
      </c>
      <c r="G1641" s="259"/>
    </row>
    <row r="1642" spans="1:7" x14ac:dyDescent="0.3">
      <c r="A1642" s="317"/>
      <c r="B1642" s="318" t="s">
        <v>1797</v>
      </c>
      <c r="C1642" s="319"/>
      <c r="D1642" s="239"/>
      <c r="E1642" s="239"/>
      <c r="G1642" s="259"/>
    </row>
    <row r="1643" spans="1:7" x14ac:dyDescent="0.3">
      <c r="A1643" s="317"/>
      <c r="B1643" s="320" t="s">
        <v>1652</v>
      </c>
      <c r="C1643" s="321"/>
      <c r="D1643" s="240"/>
      <c r="E1643" s="240"/>
      <c r="G1643" s="259"/>
    </row>
    <row r="1644" spans="1:7" ht="39.6" customHeight="1" x14ac:dyDescent="0.3">
      <c r="A1644" s="317"/>
      <c r="B1644" s="315" t="s">
        <v>2068</v>
      </c>
      <c r="C1644" s="316"/>
      <c r="D1644" s="241"/>
      <c r="E1644" s="241"/>
      <c r="G1644" s="259"/>
    </row>
    <row r="1645" spans="1:7" x14ac:dyDescent="0.3">
      <c r="A1645" s="317"/>
      <c r="B1645" s="320" t="s">
        <v>1656</v>
      </c>
      <c r="C1645" s="321"/>
      <c r="D1645" s="240"/>
      <c r="E1645" s="240"/>
      <c r="G1645" s="259"/>
    </row>
    <row r="1646" spans="1:7" x14ac:dyDescent="0.3">
      <c r="A1646" s="317"/>
      <c r="B1646" s="330" t="s">
        <v>2099</v>
      </c>
      <c r="C1646" s="331"/>
      <c r="D1646" s="242"/>
      <c r="E1646" s="242"/>
      <c r="G1646" s="259"/>
    </row>
    <row r="1647" spans="1:7" x14ac:dyDescent="0.3">
      <c r="A1647" s="317"/>
      <c r="B1647" s="320" t="s">
        <v>1660</v>
      </c>
      <c r="C1647" s="321"/>
      <c r="D1647" s="240"/>
      <c r="E1647" s="240"/>
      <c r="G1647" s="259"/>
    </row>
    <row r="1648" spans="1:7" ht="73.2" customHeight="1" x14ac:dyDescent="0.3">
      <c r="A1648" s="317"/>
      <c r="B1648" s="332" t="s">
        <v>1862</v>
      </c>
      <c r="C1648" s="316"/>
      <c r="D1648" s="241"/>
      <c r="E1648" s="241"/>
      <c r="G1648" s="259"/>
    </row>
    <row r="1649" spans="1:7" x14ac:dyDescent="0.3">
      <c r="A1649" s="317"/>
      <c r="B1649" s="336" t="s">
        <v>1839</v>
      </c>
      <c r="C1649" s="336"/>
      <c r="D1649" s="240"/>
      <c r="E1649" s="240"/>
      <c r="G1649" s="259"/>
    </row>
    <row r="1650" spans="1:7" x14ac:dyDescent="0.3">
      <c r="A1650" s="317"/>
      <c r="B1650" s="334" t="s">
        <v>2100</v>
      </c>
      <c r="C1650" s="335"/>
      <c r="D1650" s="243"/>
      <c r="E1650" s="243"/>
      <c r="G1650" s="259"/>
    </row>
    <row r="1651" spans="1:7" x14ac:dyDescent="0.3">
      <c r="A1651" s="327"/>
      <c r="B1651" s="328"/>
      <c r="C1651" s="328"/>
      <c r="D1651" s="328"/>
      <c r="E1651" s="329"/>
      <c r="G1651" s="259"/>
    </row>
    <row r="1652" spans="1:7" ht="15" customHeight="1" x14ac:dyDescent="0.3">
      <c r="A1652" s="244"/>
      <c r="B1652" s="322" t="s">
        <v>1841</v>
      </c>
      <c r="C1652" s="323"/>
      <c r="D1652" s="245" t="s">
        <v>34</v>
      </c>
      <c r="E1652" s="245" t="s">
        <v>55</v>
      </c>
      <c r="G1652" s="259"/>
    </row>
    <row r="1653" spans="1:7" ht="15" customHeight="1" x14ac:dyDescent="0.3">
      <c r="A1653" s="246">
        <v>1</v>
      </c>
      <c r="B1653" s="247" t="s">
        <v>2100</v>
      </c>
      <c r="C1653" s="247" t="s">
        <v>2101</v>
      </c>
      <c r="D1653" s="248">
        <v>102040</v>
      </c>
      <c r="E1653" s="248">
        <v>122448</v>
      </c>
      <c r="G1653" s="259"/>
    </row>
    <row r="1654" spans="1:7" x14ac:dyDescent="0.3">
      <c r="A1654" s="244"/>
      <c r="B1654" s="322" t="s">
        <v>1673</v>
      </c>
      <c r="C1654" s="323"/>
      <c r="D1654" s="245" t="s">
        <v>34</v>
      </c>
      <c r="E1654" s="245" t="s">
        <v>55</v>
      </c>
      <c r="G1654" s="259"/>
    </row>
    <row r="1655" spans="1:7" ht="40.799999999999997" x14ac:dyDescent="0.3">
      <c r="A1655" s="246">
        <v>2</v>
      </c>
      <c r="B1655" s="249" t="s">
        <v>2102</v>
      </c>
      <c r="C1655" s="250" t="s">
        <v>2103</v>
      </c>
      <c r="D1655" s="248">
        <v>45540</v>
      </c>
      <c r="E1655" s="248">
        <v>54648</v>
      </c>
      <c r="G1655" s="259"/>
    </row>
    <row r="1656" spans="1:7" x14ac:dyDescent="0.3">
      <c r="A1656" s="326"/>
      <c r="B1656" s="326"/>
      <c r="C1656" s="326"/>
      <c r="D1656" s="326"/>
      <c r="E1656" s="326"/>
      <c r="G1656" s="259"/>
    </row>
    <row r="1657" spans="1:7" ht="40.799999999999997" x14ac:dyDescent="0.3">
      <c r="A1657" s="246">
        <v>3</v>
      </c>
      <c r="B1657" s="249" t="s">
        <v>2104</v>
      </c>
      <c r="C1657" s="250" t="s">
        <v>2105</v>
      </c>
      <c r="D1657" s="248">
        <v>49340</v>
      </c>
      <c r="E1657" s="248">
        <v>59208</v>
      </c>
      <c r="G1657" s="259"/>
    </row>
    <row r="1658" spans="1:7" ht="15" customHeight="1" x14ac:dyDescent="0.35">
      <c r="A1658" s="244"/>
      <c r="B1658" s="322" t="s">
        <v>1706</v>
      </c>
      <c r="C1658" s="323"/>
      <c r="D1658" s="245" t="s">
        <v>34</v>
      </c>
      <c r="E1658" s="245" t="s">
        <v>55</v>
      </c>
      <c r="F1658" s="270" t="s">
        <v>37</v>
      </c>
      <c r="G1658" s="259"/>
    </row>
    <row r="1659" spans="1:7" ht="51" x14ac:dyDescent="0.3">
      <c r="A1659" s="246">
        <v>4</v>
      </c>
      <c r="B1659" s="247" t="s">
        <v>1973</v>
      </c>
      <c r="C1659" s="251" t="s">
        <v>1974</v>
      </c>
      <c r="D1659" s="242">
        <v>44520</v>
      </c>
      <c r="E1659" s="248">
        <v>53424</v>
      </c>
      <c r="G1659" s="259"/>
    </row>
    <row r="1660" spans="1:7" ht="51" x14ac:dyDescent="0.3">
      <c r="A1660" s="246">
        <v>5</v>
      </c>
      <c r="B1660" s="247" t="s">
        <v>1977</v>
      </c>
      <c r="C1660" s="251" t="s">
        <v>1978</v>
      </c>
      <c r="D1660" s="242">
        <v>44520</v>
      </c>
      <c r="E1660" s="248">
        <v>53424</v>
      </c>
      <c r="G1660" s="259"/>
    </row>
    <row r="1661" spans="1:7" ht="40.799999999999997" x14ac:dyDescent="0.3">
      <c r="A1661" s="246">
        <v>6</v>
      </c>
      <c r="B1661" s="247" t="s">
        <v>1981</v>
      </c>
      <c r="C1661" s="251" t="s">
        <v>1982</v>
      </c>
      <c r="D1661" s="242">
        <v>44180</v>
      </c>
      <c r="E1661" s="248">
        <v>53016</v>
      </c>
      <c r="G1661" s="259"/>
    </row>
    <row r="1662" spans="1:7" ht="40.799999999999997" x14ac:dyDescent="0.3">
      <c r="A1662" s="246">
        <v>7</v>
      </c>
      <c r="B1662" s="247" t="s">
        <v>1983</v>
      </c>
      <c r="C1662" s="251" t="s">
        <v>1984</v>
      </c>
      <c r="D1662" s="242">
        <v>44180</v>
      </c>
      <c r="E1662" s="248">
        <v>53016</v>
      </c>
      <c r="G1662" s="259"/>
    </row>
    <row r="1663" spans="1:7" x14ac:dyDescent="0.3">
      <c r="A1663" s="244"/>
      <c r="B1663" s="322" t="s">
        <v>1726</v>
      </c>
      <c r="C1663" s="323"/>
      <c r="D1663" s="245" t="s">
        <v>34</v>
      </c>
      <c r="E1663" s="245" t="s">
        <v>55</v>
      </c>
      <c r="G1663" s="259"/>
    </row>
    <row r="1664" spans="1:7" x14ac:dyDescent="0.3">
      <c r="A1664" s="246">
        <v>8</v>
      </c>
      <c r="B1664" s="247" t="s">
        <v>1728</v>
      </c>
      <c r="C1664" s="247" t="s">
        <v>1729</v>
      </c>
      <c r="D1664" s="242">
        <v>15540</v>
      </c>
      <c r="E1664" s="248">
        <v>18648</v>
      </c>
      <c r="G1664" s="261"/>
    </row>
    <row r="1665" spans="1:7" ht="15" customHeight="1" x14ac:dyDescent="0.3">
      <c r="A1665" s="246">
        <v>9</v>
      </c>
      <c r="B1665" s="247" t="s">
        <v>1730</v>
      </c>
      <c r="C1665" s="247" t="s">
        <v>1731</v>
      </c>
      <c r="D1665" s="242">
        <v>19620</v>
      </c>
      <c r="E1665" s="248">
        <v>23544</v>
      </c>
      <c r="G1665" s="261"/>
    </row>
    <row r="1666" spans="1:7" ht="15" customHeight="1" x14ac:dyDescent="0.3">
      <c r="A1666" s="246">
        <v>10</v>
      </c>
      <c r="B1666" s="247" t="s">
        <v>1732</v>
      </c>
      <c r="C1666" s="247" t="s">
        <v>1733</v>
      </c>
      <c r="D1666" s="242">
        <v>23620</v>
      </c>
      <c r="E1666" s="248">
        <v>28344</v>
      </c>
      <c r="G1666" s="261"/>
    </row>
    <row r="1667" spans="1:7" x14ac:dyDescent="0.3">
      <c r="A1667" s="246">
        <v>11</v>
      </c>
      <c r="B1667" s="247" t="s">
        <v>1734</v>
      </c>
      <c r="C1667" s="247" t="s">
        <v>1735</v>
      </c>
      <c r="D1667" s="242">
        <v>27620</v>
      </c>
      <c r="E1667" s="248">
        <v>33144</v>
      </c>
      <c r="G1667" s="261"/>
    </row>
    <row r="1668" spans="1:7" x14ac:dyDescent="0.3">
      <c r="A1668" s="246">
        <v>12</v>
      </c>
      <c r="B1668" s="247" t="s">
        <v>1736</v>
      </c>
      <c r="C1668" s="247" t="s">
        <v>1737</v>
      </c>
      <c r="D1668" s="242">
        <v>31620</v>
      </c>
      <c r="E1668" s="248">
        <v>37944</v>
      </c>
      <c r="G1668" s="261"/>
    </row>
    <row r="1669" spans="1:7" x14ac:dyDescent="0.3">
      <c r="A1669" s="246">
        <v>13</v>
      </c>
      <c r="B1669" s="247" t="s">
        <v>1738</v>
      </c>
      <c r="C1669" s="247" t="s">
        <v>1739</v>
      </c>
      <c r="D1669" s="242">
        <v>35620</v>
      </c>
      <c r="E1669" s="248">
        <v>42744</v>
      </c>
      <c r="G1669" s="261"/>
    </row>
    <row r="1670" spans="1:7" x14ac:dyDescent="0.3">
      <c r="A1670" s="244"/>
      <c r="B1670" s="322" t="s">
        <v>1985</v>
      </c>
      <c r="C1670" s="323"/>
      <c r="D1670" s="245" t="s">
        <v>34</v>
      </c>
      <c r="E1670" s="245" t="s">
        <v>55</v>
      </c>
      <c r="G1670" s="259"/>
    </row>
    <row r="1671" spans="1:7" x14ac:dyDescent="0.3">
      <c r="A1671" s="246">
        <v>14</v>
      </c>
      <c r="B1671" s="247" t="s">
        <v>2075</v>
      </c>
      <c r="C1671" s="247" t="s">
        <v>2076</v>
      </c>
      <c r="D1671" s="248">
        <v>66870</v>
      </c>
      <c r="E1671" s="248">
        <v>80244</v>
      </c>
      <c r="G1671" s="259"/>
    </row>
    <row r="1672" spans="1:7" ht="15" customHeight="1" x14ac:dyDescent="0.3">
      <c r="A1672" s="244"/>
      <c r="B1672" s="322" t="s">
        <v>1740</v>
      </c>
      <c r="C1672" s="323"/>
      <c r="D1672" s="245" t="s">
        <v>34</v>
      </c>
      <c r="E1672" s="245" t="s">
        <v>55</v>
      </c>
      <c r="G1672" s="259"/>
    </row>
    <row r="1673" spans="1:7" ht="61.2" x14ac:dyDescent="0.3">
      <c r="A1673" s="246">
        <v>15</v>
      </c>
      <c r="B1673" s="247" t="s">
        <v>2077</v>
      </c>
      <c r="C1673" s="251" t="s">
        <v>2078</v>
      </c>
      <c r="D1673" s="248">
        <v>69520</v>
      </c>
      <c r="E1673" s="248">
        <v>83424</v>
      </c>
      <c r="G1673" s="259"/>
    </row>
    <row r="1674" spans="1:7" ht="21" x14ac:dyDescent="0.3">
      <c r="A1674" s="246">
        <v>16</v>
      </c>
      <c r="B1674" s="247" t="s">
        <v>2079</v>
      </c>
      <c r="C1674" s="251" t="s">
        <v>2080</v>
      </c>
      <c r="D1674" s="248">
        <v>7070</v>
      </c>
      <c r="E1674" s="248">
        <v>8484</v>
      </c>
      <c r="G1674" s="259"/>
    </row>
    <row r="1675" spans="1:7" ht="20.399999999999999" x14ac:dyDescent="0.3">
      <c r="A1675" s="246">
        <v>17</v>
      </c>
      <c r="B1675" s="247" t="s">
        <v>1747</v>
      </c>
      <c r="C1675" s="251" t="s">
        <v>1748</v>
      </c>
      <c r="D1675" s="324" t="s">
        <v>1749</v>
      </c>
      <c r="E1675" s="325"/>
      <c r="G1675" s="259"/>
    </row>
    <row r="1676" spans="1:7" x14ac:dyDescent="0.3">
      <c r="A1676" s="326"/>
      <c r="B1676" s="326"/>
      <c r="C1676" s="326"/>
      <c r="D1676" s="326"/>
      <c r="E1676" s="326"/>
      <c r="G1676" s="259"/>
    </row>
    <row r="1677" spans="1:7" ht="40.799999999999997" x14ac:dyDescent="0.3">
      <c r="A1677" s="246">
        <v>18</v>
      </c>
      <c r="B1677" s="247" t="s">
        <v>2081</v>
      </c>
      <c r="C1677" s="251" t="s">
        <v>2082</v>
      </c>
      <c r="D1677" s="248">
        <v>29700</v>
      </c>
      <c r="E1677" s="248">
        <v>35640</v>
      </c>
      <c r="G1677" s="259"/>
    </row>
    <row r="1678" spans="1:7" ht="21" x14ac:dyDescent="0.3">
      <c r="A1678" s="246">
        <v>19</v>
      </c>
      <c r="B1678" s="247" t="s">
        <v>2083</v>
      </c>
      <c r="C1678" s="251" t="s">
        <v>2084</v>
      </c>
      <c r="D1678" s="248">
        <v>7070</v>
      </c>
      <c r="E1678" s="248">
        <v>8484</v>
      </c>
      <c r="G1678" s="259"/>
    </row>
    <row r="1679" spans="1:7" ht="20.399999999999999" x14ac:dyDescent="0.35">
      <c r="A1679" s="326"/>
      <c r="B1679" s="326"/>
      <c r="C1679" s="326"/>
      <c r="D1679" s="326"/>
      <c r="E1679" s="326"/>
      <c r="F1679" s="270" t="s">
        <v>37</v>
      </c>
      <c r="G1679" s="259"/>
    </row>
    <row r="1680" spans="1:7" x14ac:dyDescent="0.3">
      <c r="A1680" s="327"/>
      <c r="B1680" s="328"/>
      <c r="C1680" s="328"/>
      <c r="D1680" s="328"/>
      <c r="E1680" s="329"/>
    </row>
    <row r="1683" s="238" customFormat="1" x14ac:dyDescent="0.3"/>
    <row r="1684" s="238" customFormat="1" x14ac:dyDescent="0.3"/>
    <row r="1686" ht="30" customHeight="1" x14ac:dyDescent="0.3"/>
    <row r="1690" ht="90" customHeight="1" x14ac:dyDescent="0.3"/>
    <row r="1695" ht="15" customHeight="1" x14ac:dyDescent="0.3"/>
    <row r="1696" ht="15" customHeight="1" x14ac:dyDescent="0.3"/>
    <row r="1726" s="238" customFormat="1" x14ac:dyDescent="0.3"/>
    <row r="1727" s="238" customFormat="1" x14ac:dyDescent="0.3"/>
  </sheetData>
  <mergeCells count="800">
    <mergeCell ref="A1679:E1679"/>
    <mergeCell ref="A1680:E1680"/>
    <mergeCell ref="B1658:C1658"/>
    <mergeCell ref="B1663:C1663"/>
    <mergeCell ref="B1670:C1670"/>
    <mergeCell ref="B1672:C1672"/>
    <mergeCell ref="D1675:E1675"/>
    <mergeCell ref="A1676:E1676"/>
    <mergeCell ref="B1649:C1649"/>
    <mergeCell ref="B1650:C1650"/>
    <mergeCell ref="A1651:E1651"/>
    <mergeCell ref="B1652:C1652"/>
    <mergeCell ref="B1654:C1654"/>
    <mergeCell ref="A1656:E1656"/>
    <mergeCell ref="A1639:E1639"/>
    <mergeCell ref="A1640:E1640"/>
    <mergeCell ref="A1641:A1650"/>
    <mergeCell ref="B1642:C1642"/>
    <mergeCell ref="B1643:C1643"/>
    <mergeCell ref="B1644:C1644"/>
    <mergeCell ref="B1645:C1645"/>
    <mergeCell ref="B1646:C1646"/>
    <mergeCell ref="B1647:C1647"/>
    <mergeCell ref="B1648:C1648"/>
    <mergeCell ref="B1616:C1616"/>
    <mergeCell ref="B1623:C1623"/>
    <mergeCell ref="B1630:C1630"/>
    <mergeCell ref="B1632:C1632"/>
    <mergeCell ref="D1635:E1635"/>
    <mergeCell ref="A1636:E1636"/>
    <mergeCell ref="B1606:C1606"/>
    <mergeCell ref="B1607:C1607"/>
    <mergeCell ref="A1608:E1608"/>
    <mergeCell ref="B1609:C1609"/>
    <mergeCell ref="B1611:C1611"/>
    <mergeCell ref="A1613:E1613"/>
    <mergeCell ref="A1596:E1596"/>
    <mergeCell ref="A1597:E1597"/>
    <mergeCell ref="A1598:A1607"/>
    <mergeCell ref="B1599:C1599"/>
    <mergeCell ref="B1600:C1600"/>
    <mergeCell ref="B1601:C1601"/>
    <mergeCell ref="B1602:C1602"/>
    <mergeCell ref="B1603:C1603"/>
    <mergeCell ref="B1604:C1604"/>
    <mergeCell ref="B1605:C1605"/>
    <mergeCell ref="B1568:C1568"/>
    <mergeCell ref="A1570:E1570"/>
    <mergeCell ref="B1580:C1580"/>
    <mergeCell ref="B1589:C1589"/>
    <mergeCell ref="D1592:E1592"/>
    <mergeCell ref="A1593:E1593"/>
    <mergeCell ref="D1549:E1549"/>
    <mergeCell ref="A1550:E1550"/>
    <mergeCell ref="A1553:E1553"/>
    <mergeCell ref="A1555:A1564"/>
    <mergeCell ref="B1556:C1556"/>
    <mergeCell ref="A1565:E1565"/>
    <mergeCell ref="B1525:C1525"/>
    <mergeCell ref="A1527:E1527"/>
    <mergeCell ref="B1530:C1530"/>
    <mergeCell ref="B1537:C1537"/>
    <mergeCell ref="B1544:C1544"/>
    <mergeCell ref="B1546:C1546"/>
    <mergeCell ref="D1506:E1506"/>
    <mergeCell ref="A1507:E1507"/>
    <mergeCell ref="A1510:E1510"/>
    <mergeCell ref="A1512:A1521"/>
    <mergeCell ref="B1513:C1513"/>
    <mergeCell ref="A1522:E1522"/>
    <mergeCell ref="B1482:C1482"/>
    <mergeCell ref="A1484:E1484"/>
    <mergeCell ref="B1487:C1487"/>
    <mergeCell ref="B1494:C1494"/>
    <mergeCell ref="B1501:C1501"/>
    <mergeCell ref="B1503:C1503"/>
    <mergeCell ref="B1448:C1448"/>
    <mergeCell ref="B1455:C1455"/>
    <mergeCell ref="B1462:C1462"/>
    <mergeCell ref="B1464:C1464"/>
    <mergeCell ref="A1467:E1467"/>
    <mergeCell ref="A1469:A1478"/>
    <mergeCell ref="B1470:C1470"/>
    <mergeCell ref="B1477:C1477"/>
    <mergeCell ref="B1478:C1478"/>
    <mergeCell ref="A1479:E1479"/>
    <mergeCell ref="B1480:C1480"/>
    <mergeCell ref="A1468:E1468"/>
    <mergeCell ref="B1471:C1471"/>
    <mergeCell ref="B1472:C1472"/>
    <mergeCell ref="B1473:C1473"/>
    <mergeCell ref="B1474:C1474"/>
    <mergeCell ref="B1475:C1475"/>
    <mergeCell ref="B1423:C1423"/>
    <mergeCell ref="B1425:C1425"/>
    <mergeCell ref="A1428:E1428"/>
    <mergeCell ref="A1429:E1429"/>
    <mergeCell ref="A1430:A1439"/>
    <mergeCell ref="B1437:C1437"/>
    <mergeCell ref="B1439:C1439"/>
    <mergeCell ref="A1389:E1389"/>
    <mergeCell ref="A1390:E1390"/>
    <mergeCell ref="A1391:A1400"/>
    <mergeCell ref="B1394:C1394"/>
    <mergeCell ref="B1396:C1396"/>
    <mergeCell ref="B1398:C1398"/>
    <mergeCell ref="B1399:C1399"/>
    <mergeCell ref="B1400:C1400"/>
    <mergeCell ref="B1431:C1431"/>
    <mergeCell ref="B1432:C1432"/>
    <mergeCell ref="B1397:C1397"/>
    <mergeCell ref="B1402:C1402"/>
    <mergeCell ref="B1409:C1409"/>
    <mergeCell ref="B1416:C1416"/>
    <mergeCell ref="A1401:E1401"/>
    <mergeCell ref="B1404:C1404"/>
    <mergeCell ref="A1406:E1406"/>
    <mergeCell ref="A1323:E1323"/>
    <mergeCell ref="B1326:C1326"/>
    <mergeCell ref="A1328:E1328"/>
    <mergeCell ref="B1345:C1345"/>
    <mergeCell ref="A1350:E1350"/>
    <mergeCell ref="A1351:E1351"/>
    <mergeCell ref="A1352:A1361"/>
    <mergeCell ref="B1355:C1355"/>
    <mergeCell ref="B1347:C1347"/>
    <mergeCell ref="B1353:C1353"/>
    <mergeCell ref="B1354:C1354"/>
    <mergeCell ref="B1324:C1324"/>
    <mergeCell ref="B1331:C1331"/>
    <mergeCell ref="B1338:C1338"/>
    <mergeCell ref="A1312:E1312"/>
    <mergeCell ref="A1313:A1322"/>
    <mergeCell ref="B1316:C1316"/>
    <mergeCell ref="B1318:C1318"/>
    <mergeCell ref="B1320:C1320"/>
    <mergeCell ref="B1321:C1321"/>
    <mergeCell ref="B1322:C1322"/>
    <mergeCell ref="B1289:C1289"/>
    <mergeCell ref="B1296:C1296"/>
    <mergeCell ref="B1303:C1303"/>
    <mergeCell ref="B1305:C1305"/>
    <mergeCell ref="D1309:E1309"/>
    <mergeCell ref="A1311:E1311"/>
    <mergeCell ref="B1314:C1314"/>
    <mergeCell ref="B1315:C1315"/>
    <mergeCell ref="B1317:C1317"/>
    <mergeCell ref="B1319:C1319"/>
    <mergeCell ref="D1267:E1267"/>
    <mergeCell ref="A1269:E1269"/>
    <mergeCell ref="A1270:E1270"/>
    <mergeCell ref="A1271:A1280"/>
    <mergeCell ref="B1277:C1277"/>
    <mergeCell ref="B1279:C1279"/>
    <mergeCell ref="B1242:C1242"/>
    <mergeCell ref="A1244:E1244"/>
    <mergeCell ref="B1247:C1247"/>
    <mergeCell ref="B1254:C1254"/>
    <mergeCell ref="B1261:C1261"/>
    <mergeCell ref="B1263:C1263"/>
    <mergeCell ref="B1280:C1280"/>
    <mergeCell ref="B1272:C1272"/>
    <mergeCell ref="B1205:C1205"/>
    <mergeCell ref="B1212:C1212"/>
    <mergeCell ref="B1219:C1219"/>
    <mergeCell ref="B1221:C1221"/>
    <mergeCell ref="D1225:E1225"/>
    <mergeCell ref="A1228:E1228"/>
    <mergeCell ref="A1186:E1186"/>
    <mergeCell ref="A1187:A1196"/>
    <mergeCell ref="B1196:C1196"/>
    <mergeCell ref="A1197:E1197"/>
    <mergeCell ref="B1198:C1198"/>
    <mergeCell ref="B1200:C1200"/>
    <mergeCell ref="A1227:E1227"/>
    <mergeCell ref="B1195:C1195"/>
    <mergeCell ref="A1202:E1202"/>
    <mergeCell ref="A1116:E1116"/>
    <mergeCell ref="B1117:C1117"/>
    <mergeCell ref="B1119:C1119"/>
    <mergeCell ref="A1121:E1121"/>
    <mergeCell ref="B1124:C1124"/>
    <mergeCell ref="B1131:C1131"/>
    <mergeCell ref="B1099:C1099"/>
    <mergeCell ref="B1101:C1101"/>
    <mergeCell ref="A1104:E1104"/>
    <mergeCell ref="A1105:E1105"/>
    <mergeCell ref="A1106:A1115"/>
    <mergeCell ref="B1112:C1112"/>
    <mergeCell ref="B1114:C1114"/>
    <mergeCell ref="B1109:C1109"/>
    <mergeCell ref="B1110:C1110"/>
    <mergeCell ref="B1111:C1111"/>
    <mergeCell ref="B1113:C1113"/>
    <mergeCell ref="B1115:C1115"/>
    <mergeCell ref="B1107:C1107"/>
    <mergeCell ref="B1108:C1108"/>
    <mergeCell ref="A1065:E1065"/>
    <mergeCell ref="A1066:E1066"/>
    <mergeCell ref="A1067:A1076"/>
    <mergeCell ref="B1070:C1070"/>
    <mergeCell ref="B1072:C1072"/>
    <mergeCell ref="B1074:C1074"/>
    <mergeCell ref="B1075:C1075"/>
    <mergeCell ref="B1076:C1076"/>
    <mergeCell ref="B1036:C1036"/>
    <mergeCell ref="B1037:C1037"/>
    <mergeCell ref="A1038:E1038"/>
    <mergeCell ref="B1041:C1041"/>
    <mergeCell ref="A1043:E1043"/>
    <mergeCell ref="B1060:C1060"/>
    <mergeCell ref="B1073:C1073"/>
    <mergeCell ref="B1053:C1053"/>
    <mergeCell ref="B1062:C1062"/>
    <mergeCell ref="A999:E999"/>
    <mergeCell ref="B1002:C1002"/>
    <mergeCell ref="A1004:E1004"/>
    <mergeCell ref="B1021:C1021"/>
    <mergeCell ref="A1026:E1026"/>
    <mergeCell ref="A1027:E1027"/>
    <mergeCell ref="B980:C980"/>
    <mergeCell ref="D984:E984"/>
    <mergeCell ref="A987:E987"/>
    <mergeCell ref="A988:E988"/>
    <mergeCell ref="A989:A998"/>
    <mergeCell ref="B992:C992"/>
    <mergeCell ref="B994:C994"/>
    <mergeCell ref="B996:C996"/>
    <mergeCell ref="B997:C997"/>
    <mergeCell ref="B998:C998"/>
    <mergeCell ref="B1000:C1000"/>
    <mergeCell ref="B1007:C1007"/>
    <mergeCell ref="B1014:C1014"/>
    <mergeCell ref="B990:C990"/>
    <mergeCell ref="B991:C991"/>
    <mergeCell ref="B993:C993"/>
    <mergeCell ref="B995:C995"/>
    <mergeCell ref="A959:E959"/>
    <mergeCell ref="A961:E961"/>
    <mergeCell ref="B966:C966"/>
    <mergeCell ref="A935:E935"/>
    <mergeCell ref="A936:E936"/>
    <mergeCell ref="A937:A946"/>
    <mergeCell ref="B939:C939"/>
    <mergeCell ref="B940:C940"/>
    <mergeCell ref="B941:C941"/>
    <mergeCell ref="B942:C942"/>
    <mergeCell ref="B943:C943"/>
    <mergeCell ref="A855:E855"/>
    <mergeCell ref="A857:E857"/>
    <mergeCell ref="B862:C862"/>
    <mergeCell ref="B869:C869"/>
    <mergeCell ref="B876:C876"/>
    <mergeCell ref="D880:E880"/>
    <mergeCell ref="A907:E907"/>
    <mergeCell ref="A909:E909"/>
    <mergeCell ref="B914:C914"/>
    <mergeCell ref="B894:C894"/>
    <mergeCell ref="A895:E895"/>
    <mergeCell ref="B896:C896"/>
    <mergeCell ref="B898:C898"/>
    <mergeCell ref="A900:E900"/>
    <mergeCell ref="A905:E905"/>
    <mergeCell ref="B842:C842"/>
    <mergeCell ref="A843:E843"/>
    <mergeCell ref="B844:C844"/>
    <mergeCell ref="B846:C846"/>
    <mergeCell ref="A848:E848"/>
    <mergeCell ref="A853:E853"/>
    <mergeCell ref="A831:E831"/>
    <mergeCell ref="A832:E832"/>
    <mergeCell ref="A833:A842"/>
    <mergeCell ref="B834:C834"/>
    <mergeCell ref="B835:C835"/>
    <mergeCell ref="B837:C837"/>
    <mergeCell ref="B838:C838"/>
    <mergeCell ref="B839:C839"/>
    <mergeCell ref="B840:C840"/>
    <mergeCell ref="B841:C841"/>
    <mergeCell ref="B836:C836"/>
    <mergeCell ref="B810:C810"/>
    <mergeCell ref="B817:C817"/>
    <mergeCell ref="B824:C824"/>
    <mergeCell ref="B789:C789"/>
    <mergeCell ref="B790:C790"/>
    <mergeCell ref="A791:E791"/>
    <mergeCell ref="B792:C792"/>
    <mergeCell ref="B794:C794"/>
    <mergeCell ref="A796:E796"/>
    <mergeCell ref="B747:C747"/>
    <mergeCell ref="A751:E751"/>
    <mergeCell ref="A756:E756"/>
    <mergeCell ref="B758:C758"/>
    <mergeCell ref="B765:C765"/>
    <mergeCell ref="B772:C772"/>
    <mergeCell ref="A801:E801"/>
    <mergeCell ref="A803:E803"/>
    <mergeCell ref="A805:E805"/>
    <mergeCell ref="A701:E701"/>
    <mergeCell ref="B713:C713"/>
    <mergeCell ref="B720:C720"/>
    <mergeCell ref="B727:C727"/>
    <mergeCell ref="D731:E731"/>
    <mergeCell ref="A734:E734"/>
    <mergeCell ref="A735:E735"/>
    <mergeCell ref="B704:C704"/>
    <mergeCell ref="A706:E706"/>
    <mergeCell ref="A711:E711"/>
    <mergeCell ref="B702:C702"/>
    <mergeCell ref="A691:A700"/>
    <mergeCell ref="B692:C692"/>
    <mergeCell ref="B693:C693"/>
    <mergeCell ref="B694:C694"/>
    <mergeCell ref="B695:C695"/>
    <mergeCell ref="B696:C696"/>
    <mergeCell ref="B650:C650"/>
    <mergeCell ref="A654:E654"/>
    <mergeCell ref="A659:E659"/>
    <mergeCell ref="A663:E663"/>
    <mergeCell ref="B668:C668"/>
    <mergeCell ref="B675:C675"/>
    <mergeCell ref="B697:C697"/>
    <mergeCell ref="B698:C698"/>
    <mergeCell ref="B699:C699"/>
    <mergeCell ref="B700:C700"/>
    <mergeCell ref="B682:C682"/>
    <mergeCell ref="D686:E686"/>
    <mergeCell ref="A689:E689"/>
    <mergeCell ref="A690:E690"/>
    <mergeCell ref="A661:E661"/>
    <mergeCell ref="B604:C604"/>
    <mergeCell ref="B605:C605"/>
    <mergeCell ref="B606:C606"/>
    <mergeCell ref="A607:E607"/>
    <mergeCell ref="A612:E612"/>
    <mergeCell ref="A614:E614"/>
    <mergeCell ref="D592:E592"/>
    <mergeCell ref="A595:E595"/>
    <mergeCell ref="A596:E596"/>
    <mergeCell ref="A597:A606"/>
    <mergeCell ref="B598:C598"/>
    <mergeCell ref="B599:C599"/>
    <mergeCell ref="B600:C600"/>
    <mergeCell ref="B601:C601"/>
    <mergeCell ref="B602:C602"/>
    <mergeCell ref="B603:C603"/>
    <mergeCell ref="B568:C568"/>
    <mergeCell ref="A570:E570"/>
    <mergeCell ref="A572:E572"/>
    <mergeCell ref="B574:C574"/>
    <mergeCell ref="B581:C581"/>
    <mergeCell ref="B588:C588"/>
    <mergeCell ref="B546:C546"/>
    <mergeCell ref="D550:E550"/>
    <mergeCell ref="A554:E554"/>
    <mergeCell ref="A555:A564"/>
    <mergeCell ref="B564:C564"/>
    <mergeCell ref="A565:E565"/>
    <mergeCell ref="B561:C561"/>
    <mergeCell ref="B562:C562"/>
    <mergeCell ref="B563:C563"/>
    <mergeCell ref="B566:C566"/>
    <mergeCell ref="A553:E553"/>
    <mergeCell ref="B556:C556"/>
    <mergeCell ref="B557:C557"/>
    <mergeCell ref="B558:C558"/>
    <mergeCell ref="B559:C559"/>
    <mergeCell ref="B560:C560"/>
    <mergeCell ref="A508:E508"/>
    <mergeCell ref="A509:E509"/>
    <mergeCell ref="A510:A519"/>
    <mergeCell ref="B511:C511"/>
    <mergeCell ref="B512:C512"/>
    <mergeCell ref="A520:E520"/>
    <mergeCell ref="B470:C470"/>
    <mergeCell ref="A475:E475"/>
    <mergeCell ref="B487:C487"/>
    <mergeCell ref="B494:C494"/>
    <mergeCell ref="B501:C501"/>
    <mergeCell ref="D505:E505"/>
    <mergeCell ref="A485:E485"/>
    <mergeCell ref="B476:C476"/>
    <mergeCell ref="B478:C478"/>
    <mergeCell ref="A480:E480"/>
    <mergeCell ref="B449:C449"/>
    <mergeCell ref="B456:C456"/>
    <mergeCell ref="D460:E460"/>
    <mergeCell ref="A463:E463"/>
    <mergeCell ref="A464:E464"/>
    <mergeCell ref="A465:A474"/>
    <mergeCell ref="B466:C466"/>
    <mergeCell ref="B467:C467"/>
    <mergeCell ref="B468:C468"/>
    <mergeCell ref="B469:C469"/>
    <mergeCell ref="B471:C471"/>
    <mergeCell ref="B472:C472"/>
    <mergeCell ref="B473:C473"/>
    <mergeCell ref="B474:C474"/>
    <mergeCell ref="B424:C424"/>
    <mergeCell ref="A428:E428"/>
    <mergeCell ref="A433:E433"/>
    <mergeCell ref="A437:E437"/>
    <mergeCell ref="B442:C442"/>
    <mergeCell ref="B415:C415"/>
    <mergeCell ref="B417:C417"/>
    <mergeCell ref="B418:C418"/>
    <mergeCell ref="B419:C419"/>
    <mergeCell ref="B420:C420"/>
    <mergeCell ref="B421:C421"/>
    <mergeCell ref="A435:E435"/>
    <mergeCell ref="B426:C426"/>
    <mergeCell ref="B416:C416"/>
    <mergeCell ref="A423:E423"/>
    <mergeCell ref="A331:E331"/>
    <mergeCell ref="A333:E333"/>
    <mergeCell ref="B338:C338"/>
    <mergeCell ref="B345:C345"/>
    <mergeCell ref="B352:C352"/>
    <mergeCell ref="D356:E356"/>
    <mergeCell ref="A383:E383"/>
    <mergeCell ref="A385:E385"/>
    <mergeCell ref="B390:C390"/>
    <mergeCell ref="B370:C370"/>
    <mergeCell ref="A371:E371"/>
    <mergeCell ref="B372:C372"/>
    <mergeCell ref="B374:C374"/>
    <mergeCell ref="A376:E376"/>
    <mergeCell ref="A381:E381"/>
    <mergeCell ref="B318:C318"/>
    <mergeCell ref="A319:E319"/>
    <mergeCell ref="B320:C320"/>
    <mergeCell ref="B322:C322"/>
    <mergeCell ref="A324:E324"/>
    <mergeCell ref="A329:E329"/>
    <mergeCell ref="B311:C311"/>
    <mergeCell ref="B313:C313"/>
    <mergeCell ref="B314:C314"/>
    <mergeCell ref="B315:C315"/>
    <mergeCell ref="B316:C316"/>
    <mergeCell ref="B317:C317"/>
    <mergeCell ref="B312:C312"/>
    <mergeCell ref="B264:C264"/>
    <mergeCell ref="B265:C265"/>
    <mergeCell ref="A279:E279"/>
    <mergeCell ref="A281:E281"/>
    <mergeCell ref="B286:C286"/>
    <mergeCell ref="B293:C293"/>
    <mergeCell ref="B300:C300"/>
    <mergeCell ref="D304:E304"/>
    <mergeCell ref="B266:C266"/>
    <mergeCell ref="A267:E267"/>
    <mergeCell ref="B268:C268"/>
    <mergeCell ref="B270:C270"/>
    <mergeCell ref="A272:E272"/>
    <mergeCell ref="A277:E277"/>
    <mergeCell ref="A210:E210"/>
    <mergeCell ref="A211:E211"/>
    <mergeCell ref="A212:A221"/>
    <mergeCell ref="B213:C213"/>
    <mergeCell ref="B214:C214"/>
    <mergeCell ref="B216:C216"/>
    <mergeCell ref="B217:C217"/>
    <mergeCell ref="B218:C218"/>
    <mergeCell ref="B219:C219"/>
    <mergeCell ref="B220:C220"/>
    <mergeCell ref="B171:C171"/>
    <mergeCell ref="A175:E175"/>
    <mergeCell ref="A180:E180"/>
    <mergeCell ref="A184:E184"/>
    <mergeCell ref="B189:C189"/>
    <mergeCell ref="B196:C196"/>
    <mergeCell ref="A159:E159"/>
    <mergeCell ref="A160:A169"/>
    <mergeCell ref="B161:C161"/>
    <mergeCell ref="B162:C162"/>
    <mergeCell ref="B164:C164"/>
    <mergeCell ref="B165:C165"/>
    <mergeCell ref="B166:C166"/>
    <mergeCell ref="B167:C167"/>
    <mergeCell ref="B168:C168"/>
    <mergeCell ref="B169:C169"/>
    <mergeCell ref="B121:C121"/>
    <mergeCell ref="A123:E123"/>
    <mergeCell ref="A128:E128"/>
    <mergeCell ref="A130:E130"/>
    <mergeCell ref="A132:E132"/>
    <mergeCell ref="B137:C137"/>
    <mergeCell ref="B114:C114"/>
    <mergeCell ref="B115:C115"/>
    <mergeCell ref="B116:C116"/>
    <mergeCell ref="B117:C117"/>
    <mergeCell ref="A118:E118"/>
    <mergeCell ref="B119:C119"/>
    <mergeCell ref="A81:E81"/>
    <mergeCell ref="B93:C93"/>
    <mergeCell ref="B100:C100"/>
    <mergeCell ref="D104:E104"/>
    <mergeCell ref="A107:E107"/>
    <mergeCell ref="A108:A117"/>
    <mergeCell ref="B109:C109"/>
    <mergeCell ref="B110:C110"/>
    <mergeCell ref="B112:C112"/>
    <mergeCell ref="B113:C113"/>
    <mergeCell ref="B111:C111"/>
    <mergeCell ref="B86:C86"/>
    <mergeCell ref="A79:E79"/>
    <mergeCell ref="B41:C41"/>
    <mergeCell ref="B48:C48"/>
    <mergeCell ref="D52:E52"/>
    <mergeCell ref="A55:E55"/>
    <mergeCell ref="A56:E56"/>
    <mergeCell ref="A57:A66"/>
    <mergeCell ref="B58:C58"/>
    <mergeCell ref="B60:C60"/>
    <mergeCell ref="B61:C61"/>
    <mergeCell ref="B62:C62"/>
    <mergeCell ref="B59:C59"/>
    <mergeCell ref="B66:C66"/>
    <mergeCell ref="B63:C63"/>
    <mergeCell ref="B64:C64"/>
    <mergeCell ref="B65:C65"/>
    <mergeCell ref="B13:C13"/>
    <mergeCell ref="B14:C14"/>
    <mergeCell ref="A15:E15"/>
    <mergeCell ref="A67:E67"/>
    <mergeCell ref="B68:C68"/>
    <mergeCell ref="B70:C70"/>
    <mergeCell ref="A72:E72"/>
    <mergeCell ref="A77:E77"/>
    <mergeCell ref="B34:C34"/>
    <mergeCell ref="A4:E4"/>
    <mergeCell ref="B1573:C1573"/>
    <mergeCell ref="B1587:C1587"/>
    <mergeCell ref="B1562:C1562"/>
    <mergeCell ref="B1563:C1563"/>
    <mergeCell ref="B1564:C1564"/>
    <mergeCell ref="B1566:C1566"/>
    <mergeCell ref="A1554:E1554"/>
    <mergeCell ref="B1557:C1557"/>
    <mergeCell ref="B1558:C1558"/>
    <mergeCell ref="B1559:C1559"/>
    <mergeCell ref="B1560:C1560"/>
    <mergeCell ref="B1561:C1561"/>
    <mergeCell ref="B1519:C1519"/>
    <mergeCell ref="B1520:C1520"/>
    <mergeCell ref="B1521:C1521"/>
    <mergeCell ref="B1523:C1523"/>
    <mergeCell ref="A1511:E1511"/>
    <mergeCell ref="B1514:C1514"/>
    <mergeCell ref="B1515:C1515"/>
    <mergeCell ref="B1516:C1516"/>
    <mergeCell ref="B1517:C1517"/>
    <mergeCell ref="B1518:C1518"/>
    <mergeCell ref="B1476:C1476"/>
    <mergeCell ref="A1440:E1440"/>
    <mergeCell ref="B1441:C1441"/>
    <mergeCell ref="B1443:C1443"/>
    <mergeCell ref="A1445:E1445"/>
    <mergeCell ref="B1433:C1433"/>
    <mergeCell ref="B1434:C1434"/>
    <mergeCell ref="B1435:C1435"/>
    <mergeCell ref="B1436:C1436"/>
    <mergeCell ref="B1438:C1438"/>
    <mergeCell ref="B1392:C1392"/>
    <mergeCell ref="B1393:C1393"/>
    <mergeCell ref="B1395:C1395"/>
    <mergeCell ref="B1377:C1377"/>
    <mergeCell ref="B1386:C1386"/>
    <mergeCell ref="B1356:C1356"/>
    <mergeCell ref="B1358:C1358"/>
    <mergeCell ref="B1363:C1363"/>
    <mergeCell ref="B1370:C1370"/>
    <mergeCell ref="B1357:C1357"/>
    <mergeCell ref="B1359:C1359"/>
    <mergeCell ref="B1360:C1360"/>
    <mergeCell ref="B1361:C1361"/>
    <mergeCell ref="A1362:E1362"/>
    <mergeCell ref="B1365:C1365"/>
    <mergeCell ref="A1367:E1367"/>
    <mergeCell ref="B1384:C1384"/>
    <mergeCell ref="A1281:E1281"/>
    <mergeCell ref="B1282:C1282"/>
    <mergeCell ref="B1284:C1284"/>
    <mergeCell ref="A1286:E1286"/>
    <mergeCell ref="B1273:C1273"/>
    <mergeCell ref="B1274:C1274"/>
    <mergeCell ref="B1275:C1275"/>
    <mergeCell ref="B1276:C1276"/>
    <mergeCell ref="B1278:C1278"/>
    <mergeCell ref="A1229:A1238"/>
    <mergeCell ref="B1238:C1238"/>
    <mergeCell ref="A1239:E1239"/>
    <mergeCell ref="B1240:C1240"/>
    <mergeCell ref="B1230:C1230"/>
    <mergeCell ref="B1231:C1231"/>
    <mergeCell ref="B1232:C1232"/>
    <mergeCell ref="B1233:C1233"/>
    <mergeCell ref="B1234:C1234"/>
    <mergeCell ref="B1235:C1235"/>
    <mergeCell ref="B1236:C1236"/>
    <mergeCell ref="B1237:C1237"/>
    <mergeCell ref="A1185:E1185"/>
    <mergeCell ref="B1188:C1188"/>
    <mergeCell ref="B1189:C1189"/>
    <mergeCell ref="B1190:C1190"/>
    <mergeCell ref="B1191:C1191"/>
    <mergeCell ref="B1192:C1192"/>
    <mergeCell ref="B1193:C1193"/>
    <mergeCell ref="B1194:C1194"/>
    <mergeCell ref="B1152:C1152"/>
    <mergeCell ref="B1153:C1153"/>
    <mergeCell ref="A1160:E1160"/>
    <mergeCell ref="B1163:C1163"/>
    <mergeCell ref="B1170:C1170"/>
    <mergeCell ref="B1177:C1177"/>
    <mergeCell ref="B1179:C1179"/>
    <mergeCell ref="D1183:E1183"/>
    <mergeCell ref="A1145:A1154"/>
    <mergeCell ref="B1154:C1154"/>
    <mergeCell ref="A1155:E1155"/>
    <mergeCell ref="B1156:C1156"/>
    <mergeCell ref="B1158:C1158"/>
    <mergeCell ref="A1143:E1143"/>
    <mergeCell ref="B1146:C1146"/>
    <mergeCell ref="B1147:C1147"/>
    <mergeCell ref="B1148:C1148"/>
    <mergeCell ref="B1149:C1149"/>
    <mergeCell ref="B1150:C1150"/>
    <mergeCell ref="B1151:C1151"/>
    <mergeCell ref="B1138:C1138"/>
    <mergeCell ref="B1140:C1140"/>
    <mergeCell ref="A1144:E1144"/>
    <mergeCell ref="B1078:C1078"/>
    <mergeCell ref="B1085:C1085"/>
    <mergeCell ref="B1092:C1092"/>
    <mergeCell ref="A1077:E1077"/>
    <mergeCell ref="B1080:C1080"/>
    <mergeCell ref="A1082:E1082"/>
    <mergeCell ref="B1068:C1068"/>
    <mergeCell ref="B1069:C1069"/>
    <mergeCell ref="B1071:C1071"/>
    <mergeCell ref="B1032:C1032"/>
    <mergeCell ref="B1034:C1034"/>
    <mergeCell ref="B1039:C1039"/>
    <mergeCell ref="B1046:C1046"/>
    <mergeCell ref="A1028:A1037"/>
    <mergeCell ref="B1031:C1031"/>
    <mergeCell ref="B1033:C1033"/>
    <mergeCell ref="B1035:C1035"/>
    <mergeCell ref="B1023:C1023"/>
    <mergeCell ref="B1029:C1029"/>
    <mergeCell ref="B1030:C1030"/>
    <mergeCell ref="B973:C973"/>
    <mergeCell ref="B950:C950"/>
    <mergeCell ref="B938:C938"/>
    <mergeCell ref="B944:C944"/>
    <mergeCell ref="B945:C945"/>
    <mergeCell ref="B946:C946"/>
    <mergeCell ref="B948:C948"/>
    <mergeCell ref="B888:C888"/>
    <mergeCell ref="A883:E883"/>
    <mergeCell ref="A884:E884"/>
    <mergeCell ref="A885:A894"/>
    <mergeCell ref="B886:C886"/>
    <mergeCell ref="B887:C887"/>
    <mergeCell ref="B889:C889"/>
    <mergeCell ref="B890:C890"/>
    <mergeCell ref="B891:C891"/>
    <mergeCell ref="B892:C892"/>
    <mergeCell ref="B893:C893"/>
    <mergeCell ref="B921:C921"/>
    <mergeCell ref="B928:C928"/>
    <mergeCell ref="D932:E932"/>
    <mergeCell ref="A947:E947"/>
    <mergeCell ref="A952:E952"/>
    <mergeCell ref="A957:E957"/>
    <mergeCell ref="D828:E828"/>
    <mergeCell ref="B784:C784"/>
    <mergeCell ref="D776:E776"/>
    <mergeCell ref="A779:E779"/>
    <mergeCell ref="A780:E780"/>
    <mergeCell ref="A781:A790"/>
    <mergeCell ref="A746:E746"/>
    <mergeCell ref="B749:C749"/>
    <mergeCell ref="B739:C739"/>
    <mergeCell ref="A736:A745"/>
    <mergeCell ref="B737:C737"/>
    <mergeCell ref="B738:C738"/>
    <mergeCell ref="B740:C740"/>
    <mergeCell ref="B741:C741"/>
    <mergeCell ref="B742:C742"/>
    <mergeCell ref="B743:C743"/>
    <mergeCell ref="B744:C744"/>
    <mergeCell ref="B745:C745"/>
    <mergeCell ref="B782:C782"/>
    <mergeCell ref="B783:C783"/>
    <mergeCell ref="B785:C785"/>
    <mergeCell ref="B786:C786"/>
    <mergeCell ref="B787:C787"/>
    <mergeCell ref="B788:C788"/>
    <mergeCell ref="A649:E649"/>
    <mergeCell ref="B652:C652"/>
    <mergeCell ref="B642:C642"/>
    <mergeCell ref="B623:C623"/>
    <mergeCell ref="B630:C630"/>
    <mergeCell ref="D634:E634"/>
    <mergeCell ref="A637:E637"/>
    <mergeCell ref="B616:C616"/>
    <mergeCell ref="B608:C608"/>
    <mergeCell ref="B610:C610"/>
    <mergeCell ref="A638:E638"/>
    <mergeCell ref="A639:A648"/>
    <mergeCell ref="B640:C640"/>
    <mergeCell ref="B641:C641"/>
    <mergeCell ref="B643:C643"/>
    <mergeCell ref="B644:C644"/>
    <mergeCell ref="B645:C645"/>
    <mergeCell ref="B646:C646"/>
    <mergeCell ref="B647:C647"/>
    <mergeCell ref="B648:C648"/>
    <mergeCell ref="A525:E525"/>
    <mergeCell ref="A530:E530"/>
    <mergeCell ref="B532:C532"/>
    <mergeCell ref="B539:C539"/>
    <mergeCell ref="B518:C518"/>
    <mergeCell ref="B519:C519"/>
    <mergeCell ref="B521:C521"/>
    <mergeCell ref="B523:C523"/>
    <mergeCell ref="B513:C513"/>
    <mergeCell ref="B514:C514"/>
    <mergeCell ref="B515:C515"/>
    <mergeCell ref="B516:C516"/>
    <mergeCell ref="B517:C517"/>
    <mergeCell ref="A411:E411"/>
    <mergeCell ref="A412:E412"/>
    <mergeCell ref="A413:A422"/>
    <mergeCell ref="B414:C414"/>
    <mergeCell ref="B364:C364"/>
    <mergeCell ref="A359:E359"/>
    <mergeCell ref="A360:E360"/>
    <mergeCell ref="A361:A370"/>
    <mergeCell ref="B362:C362"/>
    <mergeCell ref="B363:C363"/>
    <mergeCell ref="B365:C365"/>
    <mergeCell ref="B366:C366"/>
    <mergeCell ref="B367:C367"/>
    <mergeCell ref="B368:C368"/>
    <mergeCell ref="B369:C369"/>
    <mergeCell ref="B397:C397"/>
    <mergeCell ref="B404:C404"/>
    <mergeCell ref="D408:E408"/>
    <mergeCell ref="B422:C422"/>
    <mergeCell ref="A307:E307"/>
    <mergeCell ref="A308:E308"/>
    <mergeCell ref="A309:A318"/>
    <mergeCell ref="B310:C310"/>
    <mergeCell ref="B260:C260"/>
    <mergeCell ref="B248:C248"/>
    <mergeCell ref="D252:E252"/>
    <mergeCell ref="B215:C215"/>
    <mergeCell ref="A222:E222"/>
    <mergeCell ref="B225:C225"/>
    <mergeCell ref="B221:C221"/>
    <mergeCell ref="B223:C223"/>
    <mergeCell ref="A227:E227"/>
    <mergeCell ref="A232:E232"/>
    <mergeCell ref="B234:C234"/>
    <mergeCell ref="B241:C241"/>
    <mergeCell ref="A255:E255"/>
    <mergeCell ref="A256:E256"/>
    <mergeCell ref="A257:A266"/>
    <mergeCell ref="B258:C258"/>
    <mergeCell ref="B259:C259"/>
    <mergeCell ref="B261:C261"/>
    <mergeCell ref="B262:C262"/>
    <mergeCell ref="B263:C263"/>
    <mergeCell ref="B8:C8"/>
    <mergeCell ref="A5:A14"/>
    <mergeCell ref="B6:C6"/>
    <mergeCell ref="B7:C7"/>
    <mergeCell ref="B9:C9"/>
    <mergeCell ref="B203:C203"/>
    <mergeCell ref="D207:E207"/>
    <mergeCell ref="A182:E182"/>
    <mergeCell ref="A170:E170"/>
    <mergeCell ref="B173:C173"/>
    <mergeCell ref="B163:C163"/>
    <mergeCell ref="B144:C144"/>
    <mergeCell ref="B151:C151"/>
    <mergeCell ref="D155:E155"/>
    <mergeCell ref="A158:E158"/>
    <mergeCell ref="B16:C16"/>
    <mergeCell ref="B18:C18"/>
    <mergeCell ref="A20:E20"/>
    <mergeCell ref="A25:E25"/>
    <mergeCell ref="A27:E27"/>
    <mergeCell ref="A29:E29"/>
    <mergeCell ref="B10:C10"/>
    <mergeCell ref="B11:C11"/>
    <mergeCell ref="B12:C12"/>
  </mergeCells>
  <hyperlinks>
    <hyperlink ref="I7" location="'7. Модульные ЗВС'!A108:A117" display="7.3     Естественное охлаждение        ВЫХОД DC 220В   ВХОД AC 3x380/220В        600 мм (0/2)  БПС-5000-380/220В-20А-Е"/>
    <hyperlink ref="I8" location="'7. Модульные ЗВС'!A160:A169" display="7.4     Естественное охлаждение        ВЫХОД DC 220В   ВХОД AC 3x380/220В        19&quot; 7U (0/3)   БПС-2500-380/220В-10А-Е"/>
    <hyperlink ref="I9" location="'7. Модульные ЗВС'!A212:A221" display="7.5     Принудительное охлаждение   ВЫХОД DC 220В   ВХОД AC 3x380/220В        19&quot; 3U (0/2)   БПС-10000-380/220В-40А-21"/>
    <hyperlink ref="I41" location="'7. Модульные ЗВС'!A1641:A1650" display="7.37   Принудительное охлаждение   ВЫХОД DC 24В     ВХОД DC (18-72)В             19&quot; 3U (0/2)   DC/DC-500.04-(18-72)/24В-20А"/>
    <hyperlink ref="I40" location="'7. Модульные ЗВС'!A1598:A1607" display="7.36   Принудительное охлаждение   ВЫХОД DC 24В     ВХОД DC(AC) 220В           19&quot; 3U (0/3)   БПС-3000-220/24В-100А-23"/>
    <hyperlink ref="I39" location="'7. Модульные ЗВС'!A1555:A1564" display="7.35   Принудительное охлаждение   ВЫХОД DC 24В     ВХОД AC 220В                  19&quot; 3U (0/3)   БПС-3000-220/24В-100А-23"/>
    <hyperlink ref="I38" location="'7. Модульные ЗВС'!A1512:A1521" display="7.34   Принудительное охлаждение   ВЫХОД DC 24В     ВХОД AC 3x220В              19&quot; 3U (0/3)   БПС-3000-220/24В-100А-23"/>
    <hyperlink ref="I37" location="'7. Модульные ЗВС'!A1469:A1478" display="7.33   Принудительное охлаждение   ВЫХОД DC 24В     ВХОД AC 3x380/220В        19&quot; 3U (0/3)   БПС-3000-380/24В-100А-23"/>
    <hyperlink ref="I36" location="'7. Модульные ЗВС'!A1430:A1439" display="7.32   Принудительное охлаждение   ВЫХОД DC 30В     ВХОД DC(AC) 220В           19&quot; 3U (0/3)   БПС-3000-220/30В-100А-23"/>
    <hyperlink ref="I35" location="'7. Модульные ЗВС'!A1391:A1400" display="7.31   Принудительное охлаждение   ВЫХОД DC 30В     ВХОД AC 220В                  19&quot; 3U (0/3)   БПС-3000-220/30В-100А-23"/>
    <hyperlink ref="I34" location="'7. Модульные ЗВС'!A1352:A1361" display="7.30   Принудительное охлаждение   ВЫХОД DC 30В     ВХОД AC 3x220В              19&quot; 3U (0/3)   БПС-3000-220/30В-100А-23"/>
    <hyperlink ref="I33" location="'7. Модульные ЗВС'!A1313:A1322" display="7.29   Принудительное охлаждение   ВЫХОД DC 30В     ВХОД AC 3x380/220В        19&quot; 3U (0/3)   БПС-3000-380/30В-100А-23"/>
    <hyperlink ref="I32" location="'7. Модульные ЗВС'!A1271:A1280" display="7.28   Принудительное охлаждение   ВЫХОД DC 48В     ВХОД DC(AC) 220В           19&quot; 3U (0/3)   БПС-3000-220/48В-60А-23"/>
    <hyperlink ref="I31" location="'7. Модульные ЗВС'!A1229:A1238" display="7.27   Принудительное охлаждение   ВЫХОД DC 48В     ВХОД AC 220В                  19&quot; 3U (0/3)   БПС-3000-220/48В-60А-23"/>
    <hyperlink ref="I30" location="'7. Модульные ЗВС'!A1187:A1196" display="7.26   Принудительное охлаждение   ВЫХОД DC 48В     ВХОД AC 3x220В              19&quot; 3U (0/3)   БПС-3000-220/48В-60А-23"/>
    <hyperlink ref="I29" location="'7. Модульные ЗВС'!A1145:A1154" display="7.25   Принудительное охлаждение   ВЫХОД DC 48В     ВХОД AC 3x380/220В        19&quot; 3U (0/3)   БПС-3000-380/48В-60А-23"/>
    <hyperlink ref="I28" location="'7. Модульные ЗВС'!A1106:A1115" display="7.24   Принудительное охлаждение   ВЫХОД DC 60В     ВХОД DC(AC) 220В          19&quot; 3U (0/3)   БПС-3000-220/60В-50А-23"/>
    <hyperlink ref="I27" location="'7. Модульные ЗВС'!A1067:A1076" display="7.23   Принудительное охлаждение   ВЫХОД DC 60В     ВХОД AC 220В                  19&quot; 3U (0/3)   БПС-3000-220/60В-50А-23"/>
    <hyperlink ref="I26" location="'7. Модульные ЗВС'!A1028:A1037" display="7.22   Принудительное охлаждение   ВЫХОД DC 60В     ВХОД AC 3x220В              19&quot; 3U (0/3)   БПС-3000-220/60В-50А-23"/>
    <hyperlink ref="I25" location="'7. Модульные ЗВС'!A989:A998" display="7.21   Принудительное охлаждение   ВЫХОД DC 60В     ВХОД AC 3x380/220В        19&quot; 3U (0/3)   БПС-3000-380/60В-50А-23"/>
    <hyperlink ref="I24" location="'7. Модульные ЗВС'!A937:A946" display="7.20   Принудительное охлаждение   ВЫХОД DC 110В   ВХОД DC(AC) 220В           19&quot; 3U (0/3)   БПС-3000-220/110В-30А-23"/>
    <hyperlink ref="I23" location="'7. Модульные ЗВС'!A885:A894" display="7.19   Принудительное охлаждение   ВЫХОД DC 110В   ВХОД AC 220В                  19&quot; 3U (0/3)   БПС-3000-220/110В-30А-23"/>
    <hyperlink ref="I22" location="'7. Модульные ЗВС'!A833:A842" display="7.18   Принудительное охлаждение   ВЫХОД DC 110В   ВХОД AC 3x220В               19&quot; 3U (0/3)   БПС-3000-220/110В-30А-23"/>
    <hyperlink ref="I21" location="'7. Модульные ЗВС'!A781:A790" display="7.17   Принудительное охлаждение   ВЫХОД DC 110В   ВХОД AC 3x380/220В        19&quot; 3U (0/3)   БПС-3000-380/110В-30А-23"/>
    <hyperlink ref="I20" location="'7. Модульные ЗВС'!A736:A745" display="7.16   Принудительное охлаждение   ВЫХОД DC 220В   ВХОД DC(AC) 220В           19&quot; 3U (0/2)   БПС-1000.04-220/220В-5А-17"/>
    <hyperlink ref="I19" location="'7. Модульные ЗВС'!A691:A700" display="7.15   Принудительное охлаждение   ВЫХОД DC 220В   ВХОД DC(AC) 220В           19&quot; 3U (0/2)   БПС-1000.04-220/220В-5А-18"/>
    <hyperlink ref="I18" location="'7. Модульные ЗВС'!A639:A648" display="7.14   Принудительное охлаждение   ВЫХОД DC 220В   ВХОД DC(AC) 220В           19&quot; 3U (0/3)   БПС-3000-220/220В-15А-23"/>
    <hyperlink ref="I17" location="'7. Модульные ЗВС'!A597:A606" display="7.13   Принудительное охлаждение   ВЫХОД DC 220В   ВХОД DC 220В                  19&quot; 3U (0/2)   DC/DC-5000-220/220В-20А-23"/>
    <hyperlink ref="I16" location="'7. Модульные ЗВС'!A555:A564" display="7.12   Принудительное охлаждение   ВЫХОД DC 220В   ВХОД DC 220В                  19&quot; 3U (0/3)   DC/DC-5000-220/220В-20А-23"/>
    <hyperlink ref="I15" location="'7. Модульные ЗВС'!A510:A519" display="7.11   Принудительное охлаждение   ВЫХОД DC 220В   ВХОД AC 220В                  19&quot; 3U (0/2)   БПС-1000.04-220/220В-5А-17"/>
    <hyperlink ref="I14" location="'7. Модульные ЗВС'!A465:A474" display="7.10   Принудительное охлаждение   ВЫХОД DC 220В   ВХОД AC 220В                  19&quot; 3U (0/2)   БПС-1000.04-220/220В-5А-18"/>
    <hyperlink ref="I13" location="'7. Модульные ЗВС'!A413:A422" display="7.9     Принудительное охлаждение   ВЫХОД DC 220В   ВХОД AC 220В                  19&quot; 3U (0/3)   БПС-3000-220/220В-15А-23"/>
    <hyperlink ref="I12" location="'7. Модульные ЗВС'!A361:A370" display="7.8     Принудительное охлаждение   ВЫХОД DC 220В   ВХОД AC 3x220В              19&quot; 3U (0/3)   БПС-3000-220/220В-15А-23"/>
    <hyperlink ref="I11" location="'7. Модульные ЗВС'!A309:A318" display="7.7     Принудительное охлаждение   ВЫХОД DC 220В   ВХОД AC 3x380/220В        19&quot; 3U (0/3)   БПС-3000-380/220В-15А-23"/>
    <hyperlink ref="I10" location="'7. Модульные ЗВС'!A257:A266" display="7.6     Принудительное охлаждение   ВЫХОД DC 220В   ВХОД AC 3x380/220В        19&quot; 3U (0/3)   БПС-5000-380/220В-20А-23"/>
    <hyperlink ref="I2" location="ОГЛАВЛЕНИЕ!A1" display="ОГЛАВЛЕНИЕ"/>
    <hyperlink ref="F29" location="'7. Модульные ЗВС'!I1:I40" display="⇧"/>
    <hyperlink ref="I5" location="'7. Модульные ЗВС'!A5:A14" display="7.1     Естественное охлаждение        ВЫХОД DC 220В   ВХОД AC 3x380/220В        800 мм(0/4)   БПС-5000-380/220В-20А-Е"/>
    <hyperlink ref="I6" location="'7. Модульные ЗВС'!A57:A66" display="7.2     Естественное охлаждение        ВЫХОД DC 220В   ВХОД AC 3x380/220В        800 мм (0/4)  БПС-2500-380/220В-10А-Е"/>
    <hyperlink ref="F57" location="'7. Модульные ЗВС'!I1:I40" display="⇧"/>
    <hyperlink ref="F86" location="'7. Модульные ЗВС'!I1:I40" display="⇧"/>
    <hyperlink ref="F108" location="'7. Модульные ЗВС'!I1:I40" display="⇧"/>
    <hyperlink ref="F137" location="'7. Модульные ЗВС'!I1:I40" display="⇧"/>
    <hyperlink ref="F160" location="'7. Модульные ЗВС'!I1:I40" display="⇧"/>
    <hyperlink ref="F189" location="'7. Модульные ЗВС'!I1:I40" display="⇧"/>
    <hyperlink ref="F212" location="'7. Модульные ЗВС'!I1:I40" display="⇧"/>
    <hyperlink ref="F241" location="'7. Модульные ЗВС'!I1:I40" display="⇧"/>
    <hyperlink ref="F257" location="'7. Модульные ЗВС'!I1:I40" display="⇧"/>
    <hyperlink ref="F286" location="'7. Модульные ЗВС'!I1:I40" display="⇧"/>
    <hyperlink ref="F309" location="'7. Модульные ЗВС'!I1:I40" display="⇧"/>
    <hyperlink ref="F338" location="'7. Модульные ЗВС'!I1:I40" display="⇧"/>
    <hyperlink ref="F361" location="'7. Модульные ЗВС'!I1:I40" display="⇧"/>
    <hyperlink ref="F390" location="'7. Модульные ЗВС'!I1:I40" display="⇧"/>
    <hyperlink ref="F413" location="'7. Модульные ЗВС'!I1:I40" display="⇧"/>
    <hyperlink ref="F442" location="'7. Модульные ЗВС'!I1:I40" display="⇧"/>
    <hyperlink ref="F465" location="'7. Модульные ЗВС'!I1:I40" display="⇧"/>
    <hyperlink ref="F494" location="'7. Модульные ЗВС'!I1:I40" display="⇧"/>
    <hyperlink ref="F510" location="'7. Модульные ЗВС'!I1:I40" display="⇧"/>
    <hyperlink ref="F532" location="'7. Модульные ЗВС'!I1:I40" display="⇧"/>
    <hyperlink ref="F555" location="'7. Модульные ЗВС'!I1:I40" display="⇧"/>
    <hyperlink ref="F581" location="'7. Модульные ЗВС'!I1:I40" display="⇧"/>
    <hyperlink ref="F597" location="'7. Модульные ЗВС'!I1:I40" display="⇧"/>
    <hyperlink ref="F623" location="'7. Модульные ЗВС'!I1:I40" display="⇧"/>
    <hyperlink ref="F639" location="'7. Модульные ЗВС'!I1:I40" display="⇧"/>
    <hyperlink ref="F668" location="'7. Модульные ЗВС'!I1:I40" display="⇧"/>
    <hyperlink ref="F691" location="'7. Модульные ЗВС'!I1:I40" display="⇧"/>
    <hyperlink ref="F720" location="'7. Модульные ЗВС'!I1:I40" display="⇧"/>
    <hyperlink ref="F736" location="'7. Модульные ЗВС'!I1:I40" display="⇧"/>
    <hyperlink ref="F765" location="'7. Модульные ЗВС'!I1:I40" display="⇧"/>
    <hyperlink ref="F781" location="'7. Модульные ЗВС'!I1:I40" display="⇧"/>
    <hyperlink ref="F817" location="'7. Модульные ЗВС'!I1:I40" display="⇧"/>
    <hyperlink ref="F833" location="'7. Модульные ЗВС'!I1:I40" display="⇧"/>
    <hyperlink ref="F862" location="'7. Модульные ЗВС'!I1:I40" display="⇧"/>
    <hyperlink ref="F885" location="'7. Модульные ЗВС'!I1:I40" display="⇧"/>
    <hyperlink ref="F914" location="'7. Модульные ЗВС'!I1:I40" display="⇧"/>
    <hyperlink ref="F937" location="'7. Модульные ЗВС'!I1:I40" display="⇧"/>
    <hyperlink ref="F966" location="'7. Модульные ЗВС'!I1:I40" display="⇧"/>
    <hyperlink ref="F989" location="'7. Модульные ЗВС'!I1:I40" display="⇧"/>
    <hyperlink ref="F1007" location="'7. Модульные ЗВС'!I1:I40" display="⇧"/>
    <hyperlink ref="F1028" location="'7. Модульные ЗВС'!I1:I40" display="⇧"/>
    <hyperlink ref="F1046" location="'7. Модульные ЗВС'!I1:I40" display="⇧"/>
    <hyperlink ref="F1067" location="'7. Модульные ЗВС'!I1:I40" display="⇧"/>
    <hyperlink ref="F1085" location="'7. Модульные ЗВС'!I1:I40" display="⇧"/>
    <hyperlink ref="F1106" location="'7. Модульные ЗВС'!I1:I40" display="⇧"/>
    <hyperlink ref="F1124" location="'7. Модульные ЗВС'!I1:I40" display="⇧"/>
    <hyperlink ref="F1145" location="'7. Модульные ЗВС'!I1:I40" display="⇧"/>
    <hyperlink ref="F1163" location="'7. Модульные ЗВС'!I1:I40" display="⇧"/>
    <hyperlink ref="F1187" location="'7. Модульные ЗВС'!I1:I40" display="⇧"/>
    <hyperlink ref="F1205" location="'7. Модульные ЗВС'!I1:I40" display="⇧"/>
    <hyperlink ref="F1229" location="'7. Модульные ЗВС'!I1:I40" display="⇧"/>
    <hyperlink ref="F1247" location="'7. Модульные ЗВС'!I1:I40" display="⇧"/>
    <hyperlink ref="F1271" location="'7. Модульные ЗВС'!I1:I40" display="⇧"/>
    <hyperlink ref="F1289" location="'7. Модульные ЗВС'!I1:I40" display="⇧"/>
    <hyperlink ref="F1313" location="'7. Модульные ЗВС'!I1:I40" display="⇧"/>
    <hyperlink ref="F1331" location="'7. Модульные ЗВС'!I1:I40" display="⇧"/>
    <hyperlink ref="F1352" location="'7. Модульные ЗВС'!I1:I40" display="⇧"/>
    <hyperlink ref="F1370" location="'7. Модульные ЗВС'!I1:I40" display="⇧"/>
    <hyperlink ref="F1391" location="'7. Модульные ЗВС'!I1:I40" display="⇧"/>
    <hyperlink ref="F1409" location="'7. Модульные ЗВС'!I1:I40" display="⇧"/>
    <hyperlink ref="F1430" location="'7. Модульные ЗВС'!I1:I40" display="⇧"/>
    <hyperlink ref="F1448" location="'7. Модульные ЗВС'!I1:I40" display="⇧"/>
    <hyperlink ref="F1469" location="'7. Модульные ЗВС'!I1:I40" display="⇧"/>
    <hyperlink ref="F1487" location="'7. Модульные ЗВС'!I1:I40" display="⇧"/>
    <hyperlink ref="F1512" location="'7. Модульные ЗВС'!I1:I40" display="⇧"/>
    <hyperlink ref="F1530" location="'7. Модульные ЗВС'!I1:I40" display="⇧"/>
    <hyperlink ref="F1555" location="'7. Модульные ЗВС'!I1:I40" display="⇧"/>
    <hyperlink ref="F1573" location="'7. Модульные ЗВС'!I1:I40" display="⇧"/>
    <hyperlink ref="F1598" location="'7. Модульные ЗВС'!I1:I40" display="⇧"/>
    <hyperlink ref="F1616" location="'7. Модульные ЗВС'!I1:I40" display="⇧"/>
    <hyperlink ref="F1641" location="'7. Модульные ЗВС'!I1:I40" display="⇧"/>
    <hyperlink ref="F1658" location="'7. Модульные ЗВС'!I1:I40" display="⇧"/>
    <hyperlink ref="F1679" location="'7. Модульные ЗВС'!I1:I40" display="⇧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27"/>
  <sheetViews>
    <sheetView showGridLines="0" showRowColHeaders="0" zoomScale="55" zoomScaleNormal="55" workbookViewId="0"/>
  </sheetViews>
  <sheetFormatPr defaultRowHeight="14.4" x14ac:dyDescent="0.3"/>
  <cols>
    <col min="1" max="1" width="4.88671875" customWidth="1"/>
    <col min="2" max="2" width="45.6640625" customWidth="1"/>
    <col min="3" max="3" width="92.109375" customWidth="1"/>
    <col min="4" max="8" width="8.88671875" style="234"/>
    <col min="9" max="9" width="131.33203125" customWidth="1"/>
    <col min="10" max="10" width="8.88671875" customWidth="1"/>
  </cols>
  <sheetData>
    <row r="1" spans="1:12" ht="18" x14ac:dyDescent="0.35">
      <c r="A1" s="286" t="s">
        <v>2106</v>
      </c>
      <c r="B1" s="6" t="s">
        <v>2107</v>
      </c>
      <c r="C1" s="8"/>
      <c r="D1" s="233"/>
      <c r="E1" s="233"/>
    </row>
    <row r="2" spans="1:12" ht="24.6" x14ac:dyDescent="0.4">
      <c r="A2" s="183"/>
      <c r="B2" s="183"/>
      <c r="C2" s="183"/>
      <c r="D2" s="235"/>
      <c r="E2" s="235"/>
      <c r="F2" s="236"/>
      <c r="G2" s="236"/>
      <c r="H2" s="236"/>
      <c r="I2" s="294" t="s">
        <v>31</v>
      </c>
    </row>
    <row r="3" spans="1:12" ht="15.6" x14ac:dyDescent="0.3">
      <c r="A3" s="183"/>
      <c r="B3" s="183"/>
      <c r="C3" s="183"/>
      <c r="D3" s="235"/>
      <c r="E3" s="235"/>
      <c r="F3" s="236"/>
      <c r="G3" s="236"/>
      <c r="H3" s="236"/>
      <c r="L3" s="225"/>
    </row>
    <row r="4" spans="1:12" ht="17.399999999999999" x14ac:dyDescent="0.3">
      <c r="A4" s="287" t="s">
        <v>2106</v>
      </c>
      <c r="B4" s="174" t="s">
        <v>2108</v>
      </c>
      <c r="C4" s="11"/>
      <c r="D4" s="19"/>
      <c r="E4" s="19"/>
      <c r="I4" s="223" t="s">
        <v>2109</v>
      </c>
    </row>
    <row r="5" spans="1:12" ht="15.6" x14ac:dyDescent="0.3">
      <c r="A5" s="180"/>
      <c r="B5" s="170"/>
      <c r="C5" s="170"/>
      <c r="D5" s="18"/>
      <c r="E5" s="18"/>
      <c r="F5" s="285"/>
      <c r="G5" s="285"/>
      <c r="H5" s="285"/>
      <c r="I5" s="262"/>
      <c r="J5" s="256"/>
      <c r="K5" s="255"/>
    </row>
    <row r="6" spans="1:12" ht="20.399999999999999" x14ac:dyDescent="0.3">
      <c r="A6" s="277">
        <v>1</v>
      </c>
      <c r="B6" s="277" t="s">
        <v>2110</v>
      </c>
      <c r="C6" s="275" t="s">
        <v>2111</v>
      </c>
      <c r="D6" s="276">
        <v>114240</v>
      </c>
      <c r="E6" s="248">
        <v>137088</v>
      </c>
      <c r="F6" s="285"/>
      <c r="G6" s="285"/>
      <c r="H6" s="285"/>
      <c r="I6" s="262"/>
      <c r="J6" s="256"/>
      <c r="K6" s="255"/>
    </row>
    <row r="7" spans="1:12" ht="15.6" x14ac:dyDescent="0.3">
      <c r="A7" s="280"/>
      <c r="B7" s="280"/>
      <c r="C7" s="280"/>
      <c r="D7" s="280"/>
      <c r="E7" s="280"/>
      <c r="F7" s="285"/>
      <c r="G7" s="285"/>
      <c r="H7" s="285"/>
      <c r="I7" s="262"/>
      <c r="J7" s="256"/>
      <c r="K7" s="255"/>
    </row>
    <row r="8" spans="1:12" ht="31.95" customHeight="1" x14ac:dyDescent="0.3">
      <c r="A8" s="285"/>
      <c r="B8" s="285"/>
      <c r="C8" s="285"/>
      <c r="D8" s="285"/>
      <c r="E8" s="285"/>
      <c r="F8" s="285"/>
      <c r="G8" s="285"/>
      <c r="H8" s="285"/>
      <c r="I8" s="262"/>
      <c r="J8" s="256"/>
      <c r="K8" s="255"/>
    </row>
    <row r="9" spans="1:12" ht="15.6" x14ac:dyDescent="0.3">
      <c r="A9" s="285"/>
      <c r="B9" s="285"/>
      <c r="C9" s="285"/>
      <c r="D9" s="285"/>
      <c r="E9" s="285"/>
      <c r="F9" s="285"/>
      <c r="G9" s="285"/>
      <c r="H9" s="285"/>
      <c r="I9" s="262"/>
      <c r="J9" s="256"/>
      <c r="K9" s="255"/>
    </row>
    <row r="10" spans="1:12" ht="15.6" x14ac:dyDescent="0.3">
      <c r="A10" s="285"/>
      <c r="B10" s="285"/>
      <c r="C10" s="285"/>
      <c r="D10" s="285"/>
      <c r="E10" s="285"/>
      <c r="F10" s="285"/>
      <c r="G10" s="285"/>
      <c r="H10" s="285"/>
      <c r="I10" s="262"/>
      <c r="J10" s="256"/>
      <c r="K10" s="255"/>
    </row>
    <row r="11" spans="1:12" ht="15.6" x14ac:dyDescent="0.3">
      <c r="A11" s="285"/>
      <c r="B11" s="285"/>
      <c r="C11" s="285"/>
      <c r="D11" s="285"/>
      <c r="E11" s="285"/>
      <c r="F11" s="285"/>
      <c r="G11" s="285"/>
      <c r="H11" s="285"/>
      <c r="I11" s="262"/>
      <c r="J11" s="256"/>
      <c r="K11" s="255"/>
    </row>
    <row r="12" spans="1:12" ht="46.2" customHeight="1" x14ac:dyDescent="0.3">
      <c r="A12" s="285"/>
      <c r="B12" s="285"/>
      <c r="C12" s="285"/>
      <c r="D12" s="285"/>
      <c r="E12" s="285"/>
      <c r="F12" s="285"/>
      <c r="G12" s="285"/>
      <c r="H12" s="285"/>
      <c r="I12" s="262"/>
      <c r="J12" s="256"/>
      <c r="K12" s="255"/>
    </row>
    <row r="13" spans="1:12" ht="15.6" x14ac:dyDescent="0.3">
      <c r="A13" s="285"/>
      <c r="B13" s="285"/>
      <c r="C13" s="285"/>
      <c r="D13" s="285"/>
      <c r="E13" s="285"/>
      <c r="F13" s="285"/>
      <c r="G13" s="285"/>
      <c r="H13" s="285"/>
      <c r="I13" s="262"/>
      <c r="J13" s="256"/>
      <c r="K13" s="255"/>
    </row>
    <row r="14" spans="1:12" ht="15.6" x14ac:dyDescent="0.3">
      <c r="A14" s="285"/>
      <c r="B14" s="285"/>
      <c r="C14" s="285"/>
      <c r="D14" s="285"/>
      <c r="E14" s="285"/>
      <c r="F14" s="285"/>
      <c r="G14" s="285"/>
      <c r="H14" s="285"/>
      <c r="I14" s="262"/>
      <c r="J14" s="256"/>
      <c r="K14" s="255"/>
    </row>
    <row r="15" spans="1:12" ht="15.6" x14ac:dyDescent="0.3">
      <c r="A15" s="285"/>
      <c r="B15" s="285"/>
      <c r="C15" s="285"/>
      <c r="D15" s="285"/>
      <c r="E15" s="285"/>
      <c r="F15" s="285"/>
      <c r="G15" s="285"/>
      <c r="H15" s="285"/>
      <c r="I15" s="262"/>
      <c r="J15" s="256"/>
      <c r="K15" s="255"/>
    </row>
    <row r="16" spans="1:12" ht="15.6" x14ac:dyDescent="0.3">
      <c r="A16" s="285"/>
      <c r="B16" s="285"/>
      <c r="C16" s="285"/>
      <c r="D16" s="285"/>
      <c r="E16" s="285"/>
      <c r="F16" s="285"/>
      <c r="G16" s="285"/>
      <c r="H16" s="285"/>
      <c r="I16" s="262"/>
      <c r="J16" s="256"/>
      <c r="K16" s="255"/>
    </row>
    <row r="17" spans="1:11" ht="15.6" x14ac:dyDescent="0.3">
      <c r="A17" s="285"/>
      <c r="B17" s="285"/>
      <c r="C17" s="285"/>
      <c r="D17" s="285"/>
      <c r="E17" s="285"/>
      <c r="F17" s="285"/>
      <c r="G17" s="285"/>
      <c r="H17" s="285"/>
      <c r="I17" s="262"/>
      <c r="J17" s="256"/>
      <c r="K17" s="255"/>
    </row>
    <row r="18" spans="1:11" ht="15.6" x14ac:dyDescent="0.3">
      <c r="A18" s="285"/>
      <c r="B18" s="285"/>
      <c r="C18" s="285"/>
      <c r="D18" s="285"/>
      <c r="E18" s="285"/>
      <c r="F18" s="285"/>
      <c r="G18" s="285"/>
      <c r="H18" s="285"/>
      <c r="I18" s="262"/>
      <c r="J18" s="256"/>
      <c r="K18" s="255"/>
    </row>
    <row r="19" spans="1:11" ht="15.6" x14ac:dyDescent="0.3">
      <c r="A19" s="285"/>
      <c r="B19" s="285"/>
      <c r="C19" s="285"/>
      <c r="D19" s="285"/>
      <c r="E19" s="285"/>
      <c r="F19" s="285"/>
      <c r="G19" s="285"/>
      <c r="H19" s="285"/>
      <c r="I19" s="262"/>
      <c r="J19" s="256"/>
      <c r="K19" s="255"/>
    </row>
    <row r="20" spans="1:11" ht="15.6" x14ac:dyDescent="0.3">
      <c r="A20" s="285"/>
      <c r="B20" s="285"/>
      <c r="C20" s="285"/>
      <c r="D20" s="285"/>
      <c r="E20" s="285"/>
      <c r="F20" s="285"/>
      <c r="G20" s="285"/>
      <c r="H20" s="285"/>
      <c r="I20" s="262"/>
      <c r="J20" s="256"/>
      <c r="K20" s="254"/>
    </row>
    <row r="21" spans="1:11" ht="15.6" x14ac:dyDescent="0.3">
      <c r="A21" s="285"/>
      <c r="B21" s="285"/>
      <c r="C21" s="285"/>
      <c r="D21" s="285"/>
      <c r="E21" s="285"/>
      <c r="F21" s="285"/>
      <c r="G21" s="285"/>
      <c r="H21" s="285"/>
      <c r="I21" s="262"/>
      <c r="J21" s="256"/>
      <c r="K21" s="254"/>
    </row>
    <row r="22" spans="1:11" ht="15.6" x14ac:dyDescent="0.3">
      <c r="A22" s="285"/>
      <c r="B22" s="285"/>
      <c r="C22" s="285"/>
      <c r="D22" s="285"/>
      <c r="E22" s="285"/>
      <c r="F22" s="285"/>
      <c r="G22" s="285"/>
      <c r="H22" s="285"/>
      <c r="I22" s="262"/>
      <c r="J22" s="256"/>
      <c r="K22" s="254"/>
    </row>
    <row r="23" spans="1:11" ht="15.6" x14ac:dyDescent="0.3">
      <c r="A23" s="285"/>
      <c r="B23" s="285"/>
      <c r="C23" s="285"/>
      <c r="D23" s="285"/>
      <c r="E23" s="285"/>
      <c r="F23" s="285"/>
      <c r="G23" s="285"/>
      <c r="H23" s="285"/>
      <c r="I23" s="262"/>
      <c r="J23" s="256"/>
      <c r="K23" s="254"/>
    </row>
    <row r="24" spans="1:11" ht="15.6" x14ac:dyDescent="0.3">
      <c r="A24" s="285"/>
      <c r="B24" s="285"/>
      <c r="C24" s="285"/>
      <c r="D24" s="285"/>
      <c r="E24" s="285"/>
      <c r="F24" s="285"/>
      <c r="G24" s="285"/>
      <c r="H24" s="285"/>
      <c r="I24" s="262"/>
      <c r="J24" s="256"/>
      <c r="K24" s="254"/>
    </row>
    <row r="25" spans="1:11" ht="15.6" x14ac:dyDescent="0.3">
      <c r="A25" s="285"/>
      <c r="B25" s="285"/>
      <c r="C25" s="285"/>
      <c r="D25" s="285"/>
      <c r="E25" s="285"/>
      <c r="F25" s="285"/>
      <c r="G25" s="285"/>
      <c r="H25" s="285"/>
      <c r="I25" s="262"/>
      <c r="J25" s="256"/>
      <c r="K25" s="254"/>
    </row>
    <row r="26" spans="1:11" ht="15.6" x14ac:dyDescent="0.3">
      <c r="A26" s="285"/>
      <c r="B26" s="285"/>
      <c r="C26" s="285"/>
      <c r="D26" s="285"/>
      <c r="E26" s="285"/>
      <c r="F26" s="285"/>
      <c r="G26" s="285"/>
      <c r="H26" s="285"/>
      <c r="I26" s="262"/>
      <c r="J26" s="256"/>
      <c r="K26" s="254"/>
    </row>
    <row r="27" spans="1:11" ht="15.6" x14ac:dyDescent="0.3">
      <c r="A27" s="285"/>
      <c r="B27" s="285"/>
      <c r="C27" s="285"/>
      <c r="D27" s="285"/>
      <c r="E27" s="285"/>
      <c r="F27" s="285"/>
      <c r="G27" s="285"/>
      <c r="H27" s="285"/>
      <c r="I27" s="262"/>
      <c r="J27" s="256"/>
      <c r="K27" s="254"/>
    </row>
    <row r="28" spans="1:11" ht="15.6" x14ac:dyDescent="0.3">
      <c r="A28" s="285"/>
      <c r="B28" s="285"/>
      <c r="C28" s="285"/>
      <c r="D28" s="285"/>
      <c r="E28" s="285"/>
      <c r="F28" s="285"/>
      <c r="G28" s="285"/>
      <c r="H28" s="285"/>
      <c r="I28" s="262"/>
      <c r="J28" s="256"/>
      <c r="K28" s="254"/>
    </row>
    <row r="29" spans="1:11" ht="24.6" customHeight="1" x14ac:dyDescent="0.3">
      <c r="A29" s="285"/>
      <c r="B29" s="285"/>
      <c r="C29" s="285"/>
      <c r="D29" s="285"/>
      <c r="E29" s="285"/>
      <c r="F29" s="285"/>
      <c r="G29" s="285"/>
      <c r="H29" s="285"/>
      <c r="I29" s="262"/>
      <c r="J29" s="256"/>
      <c r="K29" s="254"/>
    </row>
    <row r="30" spans="1:11" ht="15.6" x14ac:dyDescent="0.3">
      <c r="A30" s="285"/>
      <c r="B30" s="285"/>
      <c r="C30" s="285"/>
      <c r="D30" s="285"/>
      <c r="E30" s="285"/>
      <c r="F30" s="285"/>
      <c r="G30" s="285"/>
      <c r="H30" s="285"/>
      <c r="I30" s="262"/>
      <c r="J30" s="256"/>
      <c r="K30" s="254"/>
    </row>
    <row r="31" spans="1:11" ht="15.6" x14ac:dyDescent="0.3">
      <c r="A31" s="285"/>
      <c r="B31" s="285"/>
      <c r="C31" s="285"/>
      <c r="D31" s="285"/>
      <c r="E31" s="285"/>
      <c r="F31" s="285"/>
      <c r="G31" s="285"/>
      <c r="H31" s="285"/>
      <c r="I31" s="262"/>
      <c r="J31" s="256"/>
      <c r="K31" s="254"/>
    </row>
    <row r="32" spans="1:11" ht="15.6" x14ac:dyDescent="0.3">
      <c r="A32" s="285"/>
      <c r="B32" s="285"/>
      <c r="C32" s="285"/>
      <c r="D32" s="285"/>
      <c r="E32" s="285"/>
      <c r="F32" s="285"/>
      <c r="G32" s="285"/>
      <c r="H32" s="285"/>
      <c r="I32" s="262"/>
      <c r="J32" s="256"/>
      <c r="K32" s="254"/>
    </row>
    <row r="33" spans="1:25" ht="15.6" x14ac:dyDescent="0.3">
      <c r="A33" s="285"/>
      <c r="B33" s="285"/>
      <c r="C33" s="285"/>
      <c r="D33" s="285"/>
      <c r="E33" s="285"/>
      <c r="F33" s="285"/>
      <c r="G33" s="285"/>
      <c r="H33" s="285"/>
      <c r="I33" s="262"/>
      <c r="J33" s="256"/>
      <c r="K33" s="254"/>
    </row>
    <row r="34" spans="1:25" ht="15.6" x14ac:dyDescent="0.3">
      <c r="A34" s="285"/>
      <c r="B34" s="285"/>
      <c r="C34" s="285"/>
      <c r="D34" s="285"/>
      <c r="E34" s="285"/>
      <c r="F34" s="285"/>
      <c r="G34" s="285"/>
      <c r="H34" s="285"/>
      <c r="I34" s="262"/>
      <c r="J34" s="256"/>
      <c r="K34" s="254"/>
    </row>
    <row r="35" spans="1:25" ht="15.6" x14ac:dyDescent="0.3">
      <c r="A35" s="285"/>
      <c r="B35" s="285"/>
      <c r="C35" s="285"/>
      <c r="D35" s="285"/>
      <c r="E35" s="285"/>
      <c r="F35" s="285"/>
      <c r="G35" s="285"/>
      <c r="H35" s="285"/>
      <c r="I35" s="262"/>
      <c r="J35" s="256"/>
      <c r="K35" s="254"/>
    </row>
    <row r="36" spans="1:25" ht="15.6" x14ac:dyDescent="0.3">
      <c r="A36" s="285"/>
      <c r="B36" s="285"/>
      <c r="C36" s="285"/>
      <c r="D36" s="285"/>
      <c r="E36" s="285"/>
      <c r="F36" s="285"/>
      <c r="G36" s="285"/>
      <c r="H36" s="285"/>
      <c r="I36" s="262"/>
      <c r="J36" s="256"/>
      <c r="K36" s="254"/>
    </row>
    <row r="37" spans="1:25" ht="15.6" x14ac:dyDescent="0.3">
      <c r="A37" s="285"/>
      <c r="B37" s="285"/>
      <c r="C37" s="285"/>
      <c r="D37" s="285"/>
      <c r="E37" s="285"/>
      <c r="F37" s="285"/>
      <c r="G37" s="285"/>
      <c r="H37" s="285"/>
      <c r="I37" s="262"/>
      <c r="J37" s="256"/>
      <c r="K37" s="254"/>
    </row>
    <row r="38" spans="1:25" ht="15.6" x14ac:dyDescent="0.3">
      <c r="A38" s="285"/>
      <c r="B38" s="285"/>
      <c r="C38" s="285"/>
      <c r="D38" s="285"/>
      <c r="E38" s="285"/>
      <c r="F38" s="285"/>
      <c r="G38" s="285"/>
      <c r="H38" s="285"/>
      <c r="I38" s="262"/>
      <c r="J38" s="256"/>
      <c r="K38" s="254"/>
    </row>
    <row r="39" spans="1:25" ht="15.6" x14ac:dyDescent="0.3">
      <c r="A39" s="285"/>
      <c r="B39" s="285"/>
      <c r="C39" s="285"/>
      <c r="D39" s="285"/>
      <c r="E39" s="285"/>
      <c r="F39" s="285"/>
      <c r="G39" s="285"/>
      <c r="H39" s="285"/>
      <c r="I39" s="262"/>
      <c r="J39" s="256"/>
      <c r="K39" s="254"/>
    </row>
    <row r="40" spans="1:25" ht="15.6" x14ac:dyDescent="0.3">
      <c r="A40" s="285"/>
      <c r="B40" s="285"/>
      <c r="C40" s="285"/>
      <c r="D40" s="285"/>
      <c r="E40" s="285"/>
      <c r="F40" s="285"/>
      <c r="G40" s="285"/>
      <c r="H40" s="285"/>
      <c r="I40" s="262"/>
      <c r="J40" s="256"/>
      <c r="K40" s="254"/>
    </row>
    <row r="41" spans="1:25" s="253" customFormat="1" ht="15.75" customHeight="1" x14ac:dyDescent="0.3">
      <c r="A41" s="285"/>
      <c r="B41" s="285"/>
      <c r="C41" s="285"/>
      <c r="D41" s="285"/>
      <c r="E41" s="285"/>
      <c r="F41" s="285"/>
      <c r="G41" s="285"/>
      <c r="H41" s="285"/>
      <c r="I41" s="262"/>
      <c r="J41" s="256"/>
      <c r="K41" s="254"/>
      <c r="T41"/>
      <c r="U41"/>
      <c r="V41"/>
      <c r="Y41"/>
    </row>
    <row r="42" spans="1:25" s="253" customFormat="1" ht="15.75" customHeight="1" x14ac:dyDescent="0.3">
      <c r="A42" s="285"/>
      <c r="B42" s="285"/>
      <c r="C42" s="285"/>
      <c r="D42" s="285"/>
      <c r="E42" s="285"/>
      <c r="F42" s="285"/>
      <c r="G42" s="285"/>
      <c r="H42" s="285"/>
      <c r="I42" s="252"/>
    </row>
    <row r="43" spans="1:25" s="253" customFormat="1" ht="15.75" customHeight="1" x14ac:dyDescent="0.3">
      <c r="A43" s="285"/>
      <c r="B43" s="285"/>
      <c r="C43" s="285"/>
      <c r="D43" s="285"/>
      <c r="E43" s="285"/>
      <c r="F43" s="285"/>
      <c r="G43" s="285"/>
      <c r="H43" s="285"/>
      <c r="I43" s="252"/>
      <c r="N43" s="254"/>
      <c r="O43" s="254"/>
      <c r="P43" s="254"/>
    </row>
    <row r="44" spans="1:25" s="253" customFormat="1" ht="15.75" customHeight="1" x14ac:dyDescent="0.3">
      <c r="A44" s="285"/>
      <c r="B44" s="285"/>
      <c r="C44" s="285"/>
      <c r="D44" s="285"/>
      <c r="E44" s="285"/>
      <c r="F44" s="285"/>
      <c r="G44" s="285"/>
      <c r="H44" s="285"/>
    </row>
    <row r="45" spans="1:25" s="253" customFormat="1" ht="15.75" customHeight="1" x14ac:dyDescent="0.3">
      <c r="A45" s="285"/>
      <c r="B45" s="285"/>
      <c r="C45" s="285"/>
      <c r="D45" s="285"/>
      <c r="E45" s="285"/>
      <c r="F45" s="285"/>
      <c r="G45" s="285"/>
      <c r="H45" s="285"/>
      <c r="K45" s="252"/>
    </row>
    <row r="46" spans="1:25" s="253" customFormat="1" ht="15.6" x14ac:dyDescent="0.3">
      <c r="A46" s="285"/>
      <c r="B46" s="285"/>
      <c r="C46" s="285"/>
      <c r="D46" s="285"/>
      <c r="E46" s="285"/>
      <c r="F46" s="285"/>
      <c r="G46" s="285"/>
      <c r="H46" s="285"/>
      <c r="K46" s="252"/>
    </row>
    <row r="47" spans="1:25" s="253" customFormat="1" ht="15.75" customHeight="1" x14ac:dyDescent="0.3">
      <c r="A47" s="285"/>
      <c r="B47" s="285"/>
      <c r="C47" s="285"/>
      <c r="D47" s="285"/>
      <c r="E47" s="285"/>
      <c r="F47" s="285"/>
      <c r="G47" s="285"/>
      <c r="H47" s="285"/>
      <c r="K47" s="252"/>
    </row>
    <row r="48" spans="1:25" s="253" customFormat="1" ht="15.75" customHeight="1" x14ac:dyDescent="0.3">
      <c r="A48" s="285"/>
      <c r="B48" s="285"/>
      <c r="C48" s="285"/>
      <c r="D48" s="285"/>
      <c r="E48" s="285"/>
      <c r="F48" s="285"/>
      <c r="G48" s="285"/>
      <c r="H48" s="285"/>
      <c r="K48" s="252"/>
    </row>
    <row r="49" spans="1:11" s="253" customFormat="1" ht="15.6" x14ac:dyDescent="0.3">
      <c r="A49" s="285"/>
      <c r="B49" s="285"/>
      <c r="C49" s="285"/>
      <c r="D49" s="285"/>
      <c r="E49" s="285"/>
      <c r="F49" s="285"/>
      <c r="G49" s="285"/>
      <c r="H49" s="285"/>
      <c r="K49" s="252"/>
    </row>
    <row r="50" spans="1:11" s="253" customFormat="1" ht="15.6" x14ac:dyDescent="0.3">
      <c r="A50" s="285"/>
      <c r="B50" s="285"/>
      <c r="C50" s="285"/>
      <c r="D50" s="285"/>
      <c r="E50" s="285"/>
      <c r="F50" s="285"/>
      <c r="G50" s="285"/>
      <c r="H50" s="285"/>
      <c r="K50" s="252"/>
    </row>
    <row r="51" spans="1:11" s="253" customFormat="1" ht="15.6" x14ac:dyDescent="0.3">
      <c r="A51" s="285"/>
      <c r="B51" s="285"/>
      <c r="C51" s="285"/>
      <c r="D51" s="285"/>
      <c r="E51" s="285"/>
      <c r="F51" s="285"/>
      <c r="G51" s="285"/>
      <c r="H51" s="285"/>
      <c r="K51" s="252"/>
    </row>
    <row r="52" spans="1:11" s="253" customFormat="1" ht="15.6" x14ac:dyDescent="0.3">
      <c r="A52" s="285"/>
      <c r="B52" s="285"/>
      <c r="C52" s="285"/>
      <c r="D52" s="285"/>
      <c r="E52" s="285"/>
      <c r="F52" s="285"/>
      <c r="G52" s="285"/>
      <c r="H52" s="285"/>
      <c r="K52" s="252"/>
    </row>
    <row r="53" spans="1:11" s="253" customFormat="1" ht="15.6" x14ac:dyDescent="0.3">
      <c r="A53" s="285"/>
      <c r="B53" s="285"/>
      <c r="C53" s="285"/>
      <c r="D53" s="285"/>
      <c r="E53" s="285"/>
      <c r="F53" s="285"/>
      <c r="G53" s="285"/>
      <c r="H53" s="285"/>
      <c r="K53" s="252"/>
    </row>
    <row r="54" spans="1:11" s="253" customFormat="1" ht="15.6" x14ac:dyDescent="0.3">
      <c r="A54" s="285"/>
      <c r="B54" s="285"/>
      <c r="C54" s="285"/>
      <c r="D54" s="285"/>
      <c r="E54" s="285"/>
      <c r="F54" s="285"/>
      <c r="G54" s="285"/>
      <c r="H54" s="285"/>
      <c r="K54" s="252"/>
    </row>
    <row r="55" spans="1:11" s="253" customFormat="1" ht="15.75" customHeight="1" x14ac:dyDescent="0.3">
      <c r="A55" s="285"/>
      <c r="B55" s="285"/>
      <c r="C55" s="285"/>
      <c r="D55" s="285"/>
      <c r="E55" s="285"/>
      <c r="F55" s="285"/>
      <c r="G55" s="285"/>
      <c r="H55" s="285"/>
      <c r="K55" s="252"/>
    </row>
    <row r="56" spans="1:11" s="253" customFormat="1" ht="15.75" customHeight="1" x14ac:dyDescent="0.3">
      <c r="A56" s="285"/>
      <c r="B56" s="285"/>
      <c r="C56" s="285"/>
      <c r="D56" s="285"/>
      <c r="E56" s="285"/>
      <c r="F56" s="285"/>
      <c r="G56" s="285"/>
      <c r="H56" s="285"/>
      <c r="K56" s="252"/>
    </row>
    <row r="57" spans="1:11" s="253" customFormat="1" ht="15.75" customHeight="1" x14ac:dyDescent="0.3">
      <c r="A57" s="285"/>
      <c r="B57" s="285"/>
      <c r="C57" s="285"/>
      <c r="D57" s="285"/>
      <c r="E57" s="285"/>
      <c r="F57" s="285"/>
      <c r="G57" s="285"/>
      <c r="H57" s="285"/>
      <c r="K57" s="252"/>
    </row>
    <row r="58" spans="1:11" s="253" customFormat="1" ht="15.75" customHeight="1" x14ac:dyDescent="0.3">
      <c r="A58" s="285"/>
      <c r="B58" s="285"/>
      <c r="C58" s="285"/>
      <c r="D58" s="285"/>
      <c r="E58" s="285"/>
      <c r="F58" s="285"/>
      <c r="G58" s="285"/>
      <c r="H58" s="285"/>
      <c r="K58" s="252"/>
    </row>
    <row r="59" spans="1:11" s="253" customFormat="1" ht="15.75" customHeight="1" x14ac:dyDescent="0.3">
      <c r="A59" s="285"/>
      <c r="B59" s="285"/>
      <c r="C59" s="285"/>
      <c r="D59" s="285"/>
      <c r="E59" s="285"/>
      <c r="F59" s="285"/>
      <c r="G59" s="285"/>
      <c r="H59" s="285"/>
      <c r="K59" s="252"/>
    </row>
    <row r="60" spans="1:11" s="253" customFormat="1" ht="28.2" customHeight="1" x14ac:dyDescent="0.3">
      <c r="A60" s="285"/>
      <c r="B60" s="285"/>
      <c r="C60" s="285"/>
      <c r="D60" s="285"/>
      <c r="E60" s="285"/>
      <c r="F60" s="285"/>
      <c r="G60" s="285"/>
      <c r="H60" s="285"/>
      <c r="K60" s="252"/>
    </row>
    <row r="61" spans="1:11" s="253" customFormat="1" ht="15.75" customHeight="1" x14ac:dyDescent="0.3">
      <c r="A61" s="285"/>
      <c r="B61" s="285"/>
      <c r="C61" s="285"/>
      <c r="D61" s="285"/>
      <c r="E61" s="285"/>
      <c r="F61" s="285"/>
      <c r="G61" s="285"/>
      <c r="H61" s="285"/>
      <c r="K61" s="252"/>
    </row>
    <row r="62" spans="1:11" s="253" customFormat="1" ht="15.75" customHeight="1" x14ac:dyDescent="0.3">
      <c r="A62" s="285"/>
      <c r="B62" s="285"/>
      <c r="C62" s="285"/>
      <c r="D62" s="285"/>
      <c r="E62" s="285"/>
      <c r="F62" s="285"/>
      <c r="G62" s="285"/>
      <c r="H62" s="285"/>
      <c r="K62" s="252"/>
    </row>
    <row r="63" spans="1:11" s="253" customFormat="1" ht="15.75" customHeight="1" x14ac:dyDescent="0.3">
      <c r="A63" s="285"/>
      <c r="B63" s="285"/>
      <c r="C63" s="285"/>
      <c r="D63" s="285"/>
      <c r="E63" s="285"/>
      <c r="F63" s="285"/>
      <c r="G63" s="285"/>
      <c r="H63" s="285"/>
    </row>
    <row r="64" spans="1:11" s="253" customFormat="1" ht="61.95" customHeight="1" x14ac:dyDescent="0.3">
      <c r="A64" s="285"/>
      <c r="B64" s="285"/>
      <c r="C64" s="285"/>
      <c r="D64" s="285"/>
      <c r="E64" s="285"/>
      <c r="F64" s="285"/>
      <c r="G64" s="285"/>
      <c r="H64" s="285"/>
    </row>
    <row r="65" spans="1:8" s="253" customFormat="1" ht="15.75" customHeight="1" x14ac:dyDescent="0.3">
      <c r="A65" s="285"/>
      <c r="B65" s="285"/>
      <c r="C65" s="285"/>
      <c r="D65" s="285"/>
      <c r="E65" s="285"/>
      <c r="F65" s="285"/>
      <c r="G65" s="285"/>
      <c r="H65" s="285"/>
    </row>
    <row r="66" spans="1:8" s="253" customFormat="1" ht="15.75" customHeight="1" x14ac:dyDescent="0.3">
      <c r="A66" s="285"/>
      <c r="B66" s="285"/>
      <c r="C66" s="285"/>
      <c r="D66" s="285"/>
      <c r="E66" s="285"/>
      <c r="F66" s="285"/>
      <c r="G66" s="285"/>
      <c r="H66" s="285"/>
    </row>
    <row r="67" spans="1:8" s="253" customFormat="1" ht="15.75" customHeight="1" x14ac:dyDescent="0.3">
      <c r="A67" s="285"/>
      <c r="B67" s="285"/>
      <c r="C67" s="285"/>
      <c r="D67" s="285"/>
      <c r="E67" s="285"/>
      <c r="F67" s="285"/>
      <c r="G67" s="285"/>
      <c r="H67" s="285"/>
    </row>
    <row r="68" spans="1:8" s="253" customFormat="1" ht="15.75" customHeight="1" x14ac:dyDescent="0.3">
      <c r="A68" s="285"/>
      <c r="B68" s="285"/>
      <c r="C68" s="285"/>
      <c r="D68" s="285"/>
      <c r="E68" s="285"/>
      <c r="F68" s="285"/>
      <c r="G68" s="285"/>
      <c r="H68" s="285"/>
    </row>
    <row r="69" spans="1:8" s="253" customFormat="1" ht="15.75" customHeight="1" x14ac:dyDescent="0.3">
      <c r="A69" s="285"/>
      <c r="B69" s="285"/>
      <c r="C69" s="285"/>
      <c r="D69" s="285"/>
      <c r="E69" s="285"/>
      <c r="F69" s="285"/>
      <c r="G69" s="285"/>
      <c r="H69" s="285"/>
    </row>
    <row r="70" spans="1:8" s="253" customFormat="1" ht="15.75" customHeight="1" x14ac:dyDescent="0.3">
      <c r="A70" s="285"/>
      <c r="B70" s="285"/>
      <c r="C70" s="285"/>
      <c r="D70" s="285"/>
      <c r="E70" s="285"/>
      <c r="F70" s="285"/>
      <c r="G70" s="285"/>
      <c r="H70" s="285"/>
    </row>
    <row r="71" spans="1:8" s="253" customFormat="1" ht="15.6" x14ac:dyDescent="0.3">
      <c r="A71" s="285"/>
      <c r="B71" s="285"/>
      <c r="C71" s="285"/>
      <c r="D71" s="285"/>
      <c r="E71" s="285"/>
      <c r="F71" s="285"/>
      <c r="G71" s="285"/>
      <c r="H71" s="285"/>
    </row>
    <row r="72" spans="1:8" s="253" customFormat="1" ht="15.75" customHeight="1" x14ac:dyDescent="0.3">
      <c r="A72" s="285"/>
      <c r="B72" s="285"/>
      <c r="C72" s="285"/>
      <c r="D72" s="285"/>
      <c r="E72" s="285"/>
      <c r="F72" s="285"/>
      <c r="G72" s="285"/>
      <c r="H72" s="285"/>
    </row>
    <row r="73" spans="1:8" s="253" customFormat="1" ht="15.6" x14ac:dyDescent="0.3">
      <c r="A73" s="285"/>
      <c r="B73" s="285"/>
      <c r="C73" s="285"/>
      <c r="D73" s="285"/>
      <c r="E73" s="285"/>
      <c r="F73" s="285"/>
      <c r="G73" s="285"/>
      <c r="H73" s="285"/>
    </row>
    <row r="74" spans="1:8" s="253" customFormat="1" ht="15.6" x14ac:dyDescent="0.3">
      <c r="A74" s="285"/>
      <c r="B74" s="285"/>
      <c r="C74" s="285"/>
      <c r="D74" s="285"/>
      <c r="E74" s="285"/>
      <c r="F74" s="285"/>
      <c r="G74" s="285"/>
      <c r="H74" s="285"/>
    </row>
    <row r="75" spans="1:8" s="253" customFormat="1" ht="15.75" customHeight="1" x14ac:dyDescent="0.3">
      <c r="A75" s="285"/>
      <c r="B75" s="285"/>
      <c r="C75" s="285"/>
      <c r="D75" s="285"/>
      <c r="E75" s="285"/>
      <c r="F75" s="285"/>
      <c r="G75" s="285"/>
      <c r="H75" s="285"/>
    </row>
    <row r="76" spans="1:8" s="253" customFormat="1" ht="15.6" x14ac:dyDescent="0.3">
      <c r="A76" s="285"/>
      <c r="B76" s="285"/>
      <c r="C76" s="285"/>
      <c r="D76" s="285"/>
      <c r="E76" s="285"/>
      <c r="F76" s="285"/>
      <c r="G76" s="285"/>
      <c r="H76" s="285"/>
    </row>
    <row r="77" spans="1:8" s="253" customFormat="1" ht="15.75" customHeight="1" x14ac:dyDescent="0.3">
      <c r="A77" s="285"/>
      <c r="B77" s="285"/>
      <c r="C77" s="285"/>
      <c r="D77" s="285"/>
      <c r="E77" s="285"/>
      <c r="F77" s="285"/>
      <c r="G77" s="285"/>
      <c r="H77" s="285"/>
    </row>
    <row r="78" spans="1:8" x14ac:dyDescent="0.3">
      <c r="A78" s="285"/>
      <c r="B78" s="285"/>
      <c r="C78" s="285"/>
      <c r="D78" s="285"/>
      <c r="E78" s="285"/>
      <c r="F78" s="285"/>
      <c r="G78" s="285"/>
      <c r="H78" s="285"/>
    </row>
    <row r="79" spans="1:8" x14ac:dyDescent="0.3">
      <c r="A79" s="285"/>
      <c r="B79" s="285"/>
      <c r="C79" s="285"/>
      <c r="D79" s="285"/>
      <c r="E79" s="285"/>
      <c r="F79" s="285"/>
      <c r="G79" s="285"/>
      <c r="H79" s="285"/>
    </row>
    <row r="80" spans="1:8" x14ac:dyDescent="0.3">
      <c r="A80" s="285"/>
      <c r="B80" s="285"/>
      <c r="C80" s="285"/>
      <c r="D80" s="285"/>
      <c r="E80" s="285"/>
      <c r="F80" s="285"/>
      <c r="G80" s="285"/>
      <c r="H80" s="285"/>
    </row>
    <row r="81" spans="1:8" x14ac:dyDescent="0.3">
      <c r="A81" s="285"/>
      <c r="B81" s="285"/>
      <c r="C81" s="285"/>
      <c r="D81" s="285"/>
      <c r="E81" s="285"/>
      <c r="F81" s="285"/>
      <c r="G81" s="285"/>
      <c r="H81" s="285"/>
    </row>
    <row r="82" spans="1:8" x14ac:dyDescent="0.3">
      <c r="A82" s="285"/>
      <c r="B82" s="285"/>
      <c r="C82" s="285"/>
      <c r="D82" s="285"/>
      <c r="E82" s="285"/>
      <c r="F82" s="285"/>
      <c r="G82" s="285"/>
      <c r="H82" s="285"/>
    </row>
    <row r="83" spans="1:8" x14ac:dyDescent="0.3">
      <c r="A83" s="285"/>
      <c r="B83" s="285"/>
      <c r="C83" s="285"/>
      <c r="D83" s="285"/>
      <c r="E83" s="285"/>
      <c r="F83" s="285"/>
      <c r="G83" s="285"/>
      <c r="H83" s="285"/>
    </row>
    <row r="84" spans="1:8" x14ac:dyDescent="0.3">
      <c r="A84" s="285"/>
      <c r="B84" s="285"/>
      <c r="C84" s="285"/>
      <c r="D84" s="285"/>
      <c r="E84" s="285"/>
      <c r="F84" s="285"/>
      <c r="G84" s="285"/>
      <c r="H84" s="285"/>
    </row>
    <row r="85" spans="1:8" x14ac:dyDescent="0.3">
      <c r="A85" s="285"/>
      <c r="B85" s="285"/>
      <c r="C85" s="285"/>
      <c r="D85" s="285"/>
      <c r="E85" s="285"/>
      <c r="F85" s="285"/>
      <c r="G85" s="285"/>
      <c r="H85" s="285"/>
    </row>
    <row r="86" spans="1:8" ht="20.399999999999999" customHeight="1" x14ac:dyDescent="0.3">
      <c r="A86" s="285"/>
      <c r="B86" s="285"/>
      <c r="C86" s="285"/>
      <c r="D86" s="285"/>
      <c r="E86" s="285"/>
      <c r="F86" s="285"/>
      <c r="G86" s="285"/>
      <c r="H86" s="285"/>
    </row>
    <row r="87" spans="1:8" x14ac:dyDescent="0.3">
      <c r="A87" s="285"/>
      <c r="B87" s="285"/>
      <c r="C87" s="285"/>
      <c r="D87" s="285"/>
      <c r="E87" s="285"/>
      <c r="F87" s="285"/>
      <c r="G87" s="285"/>
      <c r="H87" s="285"/>
    </row>
    <row r="88" spans="1:8" x14ac:dyDescent="0.3">
      <c r="A88" s="285"/>
      <c r="B88" s="285"/>
      <c r="C88" s="285"/>
      <c r="D88" s="285"/>
      <c r="E88" s="285"/>
      <c r="F88" s="285"/>
      <c r="G88" s="285"/>
      <c r="H88" s="285"/>
    </row>
    <row r="89" spans="1:8" x14ac:dyDescent="0.3">
      <c r="A89" s="285"/>
      <c r="B89" s="285"/>
      <c r="C89" s="285"/>
      <c r="D89" s="285"/>
      <c r="E89" s="285"/>
      <c r="F89" s="285"/>
      <c r="G89" s="285"/>
      <c r="H89" s="285"/>
    </row>
    <row r="90" spans="1:8" s="238" customFormat="1" x14ac:dyDescent="0.3">
      <c r="A90" s="285"/>
      <c r="B90" s="285"/>
      <c r="C90" s="285"/>
      <c r="D90" s="285"/>
      <c r="E90" s="285"/>
      <c r="F90" s="285"/>
      <c r="G90" s="285"/>
      <c r="H90" s="285"/>
    </row>
    <row r="91" spans="1:8" s="238" customFormat="1" x14ac:dyDescent="0.3">
      <c r="A91" s="285"/>
      <c r="B91" s="285"/>
      <c r="C91" s="285"/>
      <c r="D91" s="285"/>
      <c r="E91" s="285"/>
      <c r="F91" s="285"/>
      <c r="G91" s="285"/>
      <c r="H91" s="285"/>
    </row>
    <row r="92" spans="1:8" x14ac:dyDescent="0.3">
      <c r="A92" s="285"/>
      <c r="B92" s="285"/>
      <c r="C92" s="285"/>
      <c r="D92" s="285"/>
      <c r="E92" s="285"/>
      <c r="F92" s="285"/>
      <c r="G92" s="285"/>
      <c r="H92" s="285"/>
    </row>
    <row r="93" spans="1:8" x14ac:dyDescent="0.3">
      <c r="A93" s="285"/>
      <c r="B93" s="285"/>
      <c r="C93" s="285"/>
      <c r="D93" s="285"/>
      <c r="E93" s="285"/>
      <c r="F93" s="285"/>
      <c r="G93" s="285"/>
      <c r="H93" s="285"/>
    </row>
    <row r="94" spans="1:8" x14ac:dyDescent="0.3">
      <c r="A94" s="285"/>
      <c r="B94" s="285"/>
      <c r="C94" s="285"/>
      <c r="D94" s="285"/>
      <c r="E94" s="285"/>
      <c r="F94" s="285"/>
      <c r="G94" s="285"/>
      <c r="H94" s="285"/>
    </row>
    <row r="95" spans="1:8" x14ac:dyDescent="0.3">
      <c r="A95" s="285"/>
      <c r="B95" s="285"/>
      <c r="C95" s="285"/>
      <c r="D95" s="285"/>
      <c r="E95" s="285"/>
      <c r="F95" s="285"/>
      <c r="G95" s="285"/>
      <c r="H95" s="285"/>
    </row>
    <row r="96" spans="1:8" x14ac:dyDescent="0.3">
      <c r="A96" s="285"/>
      <c r="B96" s="285"/>
      <c r="C96" s="285"/>
      <c r="D96" s="285"/>
      <c r="E96" s="285"/>
      <c r="F96" s="285"/>
      <c r="G96" s="285"/>
      <c r="H96" s="285"/>
    </row>
    <row r="97" spans="1:8" x14ac:dyDescent="0.3">
      <c r="A97" s="285"/>
      <c r="B97" s="285"/>
      <c r="C97" s="285"/>
      <c r="D97" s="285"/>
      <c r="E97" s="285"/>
      <c r="F97" s="285"/>
      <c r="G97" s="285"/>
      <c r="H97" s="285"/>
    </row>
    <row r="98" spans="1:8" x14ac:dyDescent="0.3">
      <c r="A98" s="285"/>
      <c r="B98" s="285"/>
      <c r="C98" s="285"/>
      <c r="D98" s="285"/>
      <c r="E98" s="285"/>
      <c r="F98" s="285"/>
      <c r="G98" s="285"/>
      <c r="H98" s="285"/>
    </row>
    <row r="99" spans="1:8" x14ac:dyDescent="0.3">
      <c r="A99" s="285"/>
      <c r="B99" s="285"/>
      <c r="C99" s="285"/>
      <c r="D99" s="285"/>
      <c r="E99" s="285"/>
      <c r="F99" s="285"/>
      <c r="G99" s="285"/>
      <c r="H99" s="285"/>
    </row>
    <row r="100" spans="1:8" x14ac:dyDescent="0.3">
      <c r="A100" s="285"/>
      <c r="B100" s="285"/>
      <c r="C100" s="285"/>
      <c r="D100" s="285"/>
      <c r="E100" s="285"/>
      <c r="F100" s="285"/>
      <c r="G100" s="285"/>
      <c r="H100" s="285"/>
    </row>
    <row r="101" spans="1:8" x14ac:dyDescent="0.3">
      <c r="A101" s="285"/>
      <c r="B101" s="285"/>
      <c r="C101" s="285"/>
      <c r="D101" s="285"/>
      <c r="E101" s="285"/>
      <c r="F101" s="285"/>
      <c r="G101" s="285"/>
      <c r="H101" s="285"/>
    </row>
    <row r="102" spans="1:8" x14ac:dyDescent="0.3">
      <c r="A102" s="285"/>
      <c r="B102" s="285"/>
      <c r="C102" s="285"/>
      <c r="D102" s="285"/>
      <c r="E102" s="285"/>
      <c r="F102" s="285"/>
      <c r="G102" s="285"/>
      <c r="H102" s="285"/>
    </row>
    <row r="103" spans="1:8" x14ac:dyDescent="0.3">
      <c r="A103" s="285"/>
      <c r="B103" s="285"/>
      <c r="C103" s="285"/>
      <c r="D103" s="285"/>
      <c r="E103" s="285"/>
      <c r="F103" s="285"/>
      <c r="G103" s="285"/>
      <c r="H103" s="285"/>
    </row>
    <row r="104" spans="1:8" x14ac:dyDescent="0.3">
      <c r="A104" s="285"/>
      <c r="B104" s="285"/>
      <c r="C104" s="285"/>
      <c r="D104" s="285"/>
      <c r="E104" s="285"/>
      <c r="F104" s="285"/>
      <c r="G104" s="285"/>
      <c r="H104" s="285"/>
    </row>
    <row r="105" spans="1:8" x14ac:dyDescent="0.3">
      <c r="A105" s="285"/>
      <c r="B105" s="285"/>
      <c r="C105" s="285"/>
      <c r="D105" s="285"/>
      <c r="E105" s="285"/>
      <c r="F105" s="285"/>
      <c r="G105" s="285"/>
      <c r="H105" s="285"/>
    </row>
    <row r="106" spans="1:8" x14ac:dyDescent="0.3">
      <c r="A106" s="285"/>
      <c r="B106" s="285"/>
      <c r="C106" s="285"/>
      <c r="D106" s="285"/>
      <c r="E106" s="285"/>
      <c r="F106" s="285"/>
      <c r="G106" s="285"/>
      <c r="H106" s="285"/>
    </row>
    <row r="107" spans="1:8" x14ac:dyDescent="0.3">
      <c r="A107" s="285"/>
      <c r="B107" s="285"/>
      <c r="C107" s="285"/>
      <c r="D107" s="285"/>
      <c r="E107" s="285"/>
      <c r="F107" s="285"/>
      <c r="G107" s="285"/>
      <c r="H107" s="285"/>
    </row>
    <row r="108" spans="1:8" ht="20.399999999999999" customHeight="1" x14ac:dyDescent="0.3">
      <c r="A108" s="285"/>
      <c r="B108" s="285"/>
      <c r="C108" s="285"/>
      <c r="D108" s="285"/>
      <c r="E108" s="285"/>
      <c r="F108" s="285"/>
      <c r="G108" s="285"/>
      <c r="H108" s="285"/>
    </row>
    <row r="109" spans="1:8" x14ac:dyDescent="0.3">
      <c r="A109" s="285"/>
      <c r="B109" s="285"/>
      <c r="C109" s="285"/>
      <c r="D109" s="285"/>
      <c r="E109" s="285"/>
      <c r="F109" s="285"/>
      <c r="G109" s="285"/>
      <c r="H109" s="285"/>
    </row>
    <row r="110" spans="1:8" x14ac:dyDescent="0.3">
      <c r="A110" s="285"/>
      <c r="B110" s="285"/>
      <c r="C110" s="285"/>
      <c r="D110" s="285"/>
      <c r="E110" s="285"/>
      <c r="F110" s="285"/>
      <c r="G110" s="285"/>
      <c r="H110" s="285"/>
    </row>
    <row r="111" spans="1:8" ht="39" customHeight="1" x14ac:dyDescent="0.3">
      <c r="A111" s="285"/>
      <c r="B111" s="285"/>
      <c r="C111" s="285"/>
      <c r="D111" s="285"/>
      <c r="E111" s="285"/>
      <c r="F111" s="285"/>
      <c r="G111" s="285"/>
      <c r="H111" s="285"/>
    </row>
    <row r="112" spans="1:8" x14ac:dyDescent="0.3">
      <c r="A112" s="285"/>
      <c r="B112" s="285"/>
      <c r="C112" s="285"/>
      <c r="D112" s="285"/>
      <c r="E112" s="285"/>
      <c r="F112" s="285"/>
      <c r="G112" s="285"/>
      <c r="H112" s="285"/>
    </row>
    <row r="113" spans="1:8" x14ac:dyDescent="0.3">
      <c r="A113" s="285"/>
      <c r="B113" s="285"/>
      <c r="C113" s="285"/>
      <c r="D113" s="285"/>
      <c r="E113" s="285"/>
      <c r="F113" s="285"/>
      <c r="G113" s="285"/>
      <c r="H113" s="285"/>
    </row>
    <row r="114" spans="1:8" x14ac:dyDescent="0.3">
      <c r="A114" s="285"/>
      <c r="B114" s="285"/>
      <c r="C114" s="285"/>
      <c r="D114" s="285"/>
      <c r="E114" s="285"/>
      <c r="F114" s="285"/>
      <c r="G114" s="285"/>
      <c r="H114" s="285"/>
    </row>
    <row r="115" spans="1:8" ht="54" customHeight="1" x14ac:dyDescent="0.3">
      <c r="A115" s="285"/>
      <c r="B115" s="285"/>
      <c r="C115" s="285"/>
      <c r="D115" s="285"/>
      <c r="E115" s="285"/>
      <c r="F115" s="285"/>
      <c r="G115" s="285"/>
      <c r="H115" s="285"/>
    </row>
    <row r="116" spans="1:8" x14ac:dyDescent="0.3">
      <c r="A116" s="285"/>
      <c r="B116" s="285"/>
      <c r="C116" s="285"/>
      <c r="D116" s="285"/>
      <c r="E116" s="285"/>
      <c r="F116" s="285"/>
      <c r="G116" s="285"/>
      <c r="H116" s="285"/>
    </row>
    <row r="117" spans="1:8" x14ac:dyDescent="0.3">
      <c r="A117" s="285"/>
      <c r="B117" s="285"/>
      <c r="C117" s="285"/>
      <c r="D117" s="285"/>
      <c r="E117" s="285"/>
      <c r="F117" s="285"/>
      <c r="G117" s="285"/>
      <c r="H117" s="285"/>
    </row>
    <row r="118" spans="1:8" x14ac:dyDescent="0.3">
      <c r="A118" s="285"/>
      <c r="B118" s="285"/>
      <c r="C118" s="285"/>
      <c r="D118" s="285"/>
      <c r="E118" s="285"/>
      <c r="F118" s="285"/>
      <c r="G118" s="285"/>
      <c r="H118" s="285"/>
    </row>
    <row r="119" spans="1:8" ht="15" customHeight="1" x14ac:dyDescent="0.3">
      <c r="A119" s="285"/>
      <c r="B119" s="285"/>
      <c r="C119" s="285"/>
      <c r="D119" s="285"/>
      <c r="E119" s="285"/>
      <c r="F119" s="285"/>
      <c r="G119" s="285"/>
      <c r="H119" s="285"/>
    </row>
    <row r="120" spans="1:8" x14ac:dyDescent="0.3">
      <c r="A120" s="285"/>
      <c r="B120" s="285"/>
      <c r="C120" s="285"/>
      <c r="D120" s="285"/>
      <c r="E120" s="285"/>
      <c r="F120" s="285"/>
      <c r="G120" s="285"/>
      <c r="H120" s="285"/>
    </row>
    <row r="121" spans="1:8" x14ac:dyDescent="0.3">
      <c r="A121" s="285"/>
      <c r="B121" s="285"/>
      <c r="C121" s="285"/>
      <c r="D121" s="285"/>
      <c r="E121" s="285"/>
      <c r="F121" s="285"/>
      <c r="G121" s="285"/>
      <c r="H121" s="285"/>
    </row>
    <row r="122" spans="1:8" x14ac:dyDescent="0.3">
      <c r="A122" s="285"/>
      <c r="B122" s="285"/>
      <c r="C122" s="285"/>
      <c r="D122" s="285"/>
      <c r="E122" s="285"/>
      <c r="F122" s="285"/>
      <c r="G122" s="285"/>
      <c r="H122" s="285"/>
    </row>
    <row r="123" spans="1:8" x14ac:dyDescent="0.3">
      <c r="A123" s="285"/>
      <c r="B123" s="285"/>
      <c r="C123" s="285"/>
      <c r="D123" s="285"/>
      <c r="E123" s="285"/>
      <c r="F123" s="285"/>
      <c r="G123" s="285"/>
      <c r="H123" s="285"/>
    </row>
    <row r="124" spans="1:8" x14ac:dyDescent="0.3">
      <c r="A124" s="285"/>
      <c r="B124" s="285"/>
      <c r="C124" s="285"/>
      <c r="D124" s="285"/>
      <c r="E124" s="285"/>
      <c r="F124" s="285"/>
      <c r="G124" s="285"/>
      <c r="H124" s="285"/>
    </row>
    <row r="125" spans="1:8" x14ac:dyDescent="0.3">
      <c r="A125" s="285"/>
      <c r="B125" s="285"/>
      <c r="C125" s="285"/>
      <c r="D125" s="285"/>
      <c r="E125" s="285"/>
      <c r="F125" s="285"/>
      <c r="G125" s="285"/>
      <c r="H125" s="285"/>
    </row>
    <row r="126" spans="1:8" ht="15" customHeight="1" x14ac:dyDescent="0.3">
      <c r="A126" s="285"/>
      <c r="B126" s="285"/>
      <c r="C126" s="285"/>
      <c r="D126" s="285"/>
      <c r="E126" s="285"/>
      <c r="F126" s="285"/>
      <c r="G126" s="285"/>
      <c r="H126" s="285"/>
    </row>
    <row r="127" spans="1:8" ht="15" customHeight="1" x14ac:dyDescent="0.3">
      <c r="A127" s="285"/>
      <c r="B127" s="285"/>
      <c r="C127" s="285"/>
      <c r="D127" s="285"/>
      <c r="E127" s="285"/>
      <c r="F127" s="285"/>
      <c r="G127" s="285"/>
      <c r="H127" s="285"/>
    </row>
    <row r="128" spans="1:8" x14ac:dyDescent="0.3">
      <c r="A128" s="285"/>
      <c r="B128" s="285"/>
      <c r="C128" s="285"/>
      <c r="D128" s="285"/>
      <c r="E128" s="285"/>
      <c r="F128" s="285"/>
      <c r="G128" s="285"/>
      <c r="H128" s="285"/>
    </row>
    <row r="129" spans="1:8" x14ac:dyDescent="0.3">
      <c r="A129" s="285"/>
      <c r="B129" s="285"/>
      <c r="C129" s="285"/>
      <c r="D129" s="285"/>
      <c r="E129" s="285"/>
      <c r="F129" s="285"/>
      <c r="G129" s="285"/>
      <c r="H129" s="285"/>
    </row>
    <row r="130" spans="1:8" x14ac:dyDescent="0.3">
      <c r="A130" s="285"/>
      <c r="B130" s="285"/>
      <c r="C130" s="285"/>
      <c r="D130" s="285"/>
      <c r="E130" s="285"/>
      <c r="F130" s="285"/>
      <c r="G130" s="285"/>
      <c r="H130" s="285"/>
    </row>
    <row r="131" spans="1:8" x14ac:dyDescent="0.3">
      <c r="A131" s="285"/>
      <c r="B131" s="285"/>
      <c r="C131" s="285"/>
      <c r="D131" s="285"/>
      <c r="E131" s="285"/>
      <c r="F131" s="285"/>
      <c r="G131" s="285"/>
      <c r="H131" s="285"/>
    </row>
    <row r="132" spans="1:8" x14ac:dyDescent="0.3">
      <c r="A132" s="285"/>
      <c r="B132" s="285"/>
      <c r="C132" s="285"/>
      <c r="D132" s="285"/>
      <c r="E132" s="285"/>
      <c r="F132" s="285"/>
      <c r="G132" s="285"/>
      <c r="H132" s="285"/>
    </row>
    <row r="133" spans="1:8" x14ac:dyDescent="0.3">
      <c r="A133" s="285"/>
      <c r="B133" s="285"/>
      <c r="C133" s="285"/>
      <c r="D133" s="285"/>
      <c r="E133" s="285"/>
      <c r="F133" s="285"/>
      <c r="G133" s="285"/>
      <c r="H133" s="285"/>
    </row>
    <row r="134" spans="1:8" x14ac:dyDescent="0.3">
      <c r="A134" s="285"/>
      <c r="B134" s="285"/>
      <c r="C134" s="285"/>
      <c r="D134" s="285"/>
      <c r="E134" s="285"/>
      <c r="F134" s="285"/>
      <c r="G134" s="285"/>
      <c r="H134" s="285"/>
    </row>
    <row r="135" spans="1:8" x14ac:dyDescent="0.3">
      <c r="A135" s="285"/>
      <c r="B135" s="285"/>
      <c r="C135" s="285"/>
      <c r="D135" s="285"/>
      <c r="E135" s="285"/>
      <c r="F135" s="285"/>
      <c r="G135" s="285"/>
      <c r="H135" s="285"/>
    </row>
    <row r="136" spans="1:8" x14ac:dyDescent="0.3">
      <c r="A136" s="285"/>
      <c r="B136" s="285"/>
      <c r="C136" s="285"/>
      <c r="D136" s="285"/>
      <c r="E136" s="285"/>
      <c r="F136" s="285"/>
      <c r="G136" s="285"/>
      <c r="H136" s="285"/>
    </row>
    <row r="137" spans="1:8" ht="20.399999999999999" customHeight="1" x14ac:dyDescent="0.3">
      <c r="A137" s="285"/>
      <c r="B137" s="285"/>
      <c r="C137" s="285"/>
      <c r="D137" s="285"/>
      <c r="E137" s="285"/>
      <c r="F137" s="285"/>
      <c r="G137" s="285"/>
      <c r="H137" s="285"/>
    </row>
    <row r="138" spans="1:8" ht="45" customHeight="1" x14ac:dyDescent="0.3">
      <c r="A138" s="285"/>
      <c r="B138" s="285"/>
      <c r="C138" s="285"/>
      <c r="D138" s="285"/>
      <c r="E138" s="285"/>
      <c r="F138" s="285"/>
      <c r="G138" s="285"/>
      <c r="H138" s="285"/>
    </row>
    <row r="139" spans="1:8" x14ac:dyDescent="0.3">
      <c r="A139" s="285"/>
      <c r="B139" s="285"/>
      <c r="C139" s="285"/>
      <c r="D139" s="285"/>
      <c r="E139" s="285"/>
      <c r="F139" s="285"/>
      <c r="G139" s="285"/>
      <c r="H139" s="285"/>
    </row>
    <row r="140" spans="1:8" x14ac:dyDescent="0.3">
      <c r="A140" s="285"/>
      <c r="B140" s="285"/>
      <c r="C140" s="285"/>
      <c r="D140" s="285"/>
      <c r="E140" s="285"/>
      <c r="F140" s="285"/>
      <c r="G140" s="285"/>
      <c r="H140" s="285"/>
    </row>
    <row r="141" spans="1:8" x14ac:dyDescent="0.3">
      <c r="A141" s="285"/>
      <c r="B141" s="285"/>
      <c r="C141" s="285"/>
      <c r="D141" s="285"/>
      <c r="E141" s="285"/>
      <c r="F141" s="285"/>
      <c r="G141" s="285"/>
      <c r="H141" s="285"/>
    </row>
    <row r="142" spans="1:8" s="238" customFormat="1" x14ac:dyDescent="0.3">
      <c r="A142" s="285"/>
      <c r="B142" s="285"/>
      <c r="C142" s="285"/>
      <c r="D142" s="285"/>
      <c r="E142" s="285"/>
      <c r="F142" s="285"/>
      <c r="G142" s="285"/>
      <c r="H142" s="285"/>
    </row>
    <row r="143" spans="1:8" s="238" customFormat="1" x14ac:dyDescent="0.3">
      <c r="A143" s="285"/>
      <c r="B143" s="285"/>
      <c r="C143" s="285"/>
      <c r="D143" s="285"/>
      <c r="E143" s="285"/>
      <c r="F143" s="285"/>
      <c r="G143" s="285"/>
      <c r="H143" s="285"/>
    </row>
    <row r="144" spans="1:8" x14ac:dyDescent="0.3">
      <c r="A144" s="285"/>
      <c r="B144" s="285"/>
      <c r="C144" s="285"/>
      <c r="D144" s="285"/>
      <c r="E144" s="285"/>
      <c r="F144" s="285"/>
      <c r="G144" s="285"/>
      <c r="H144" s="285"/>
    </row>
    <row r="145" spans="1:8" x14ac:dyDescent="0.3">
      <c r="A145" s="285"/>
      <c r="B145" s="285"/>
      <c r="C145" s="285"/>
      <c r="D145" s="285"/>
      <c r="E145" s="285"/>
      <c r="F145" s="285"/>
      <c r="G145" s="285"/>
      <c r="H145" s="285"/>
    </row>
    <row r="146" spans="1:8" x14ac:dyDescent="0.3">
      <c r="A146" s="285"/>
      <c r="B146" s="285"/>
      <c r="C146" s="285"/>
      <c r="D146" s="285"/>
      <c r="E146" s="285"/>
      <c r="F146" s="285"/>
      <c r="G146" s="285"/>
      <c r="H146" s="285"/>
    </row>
    <row r="147" spans="1:8" x14ac:dyDescent="0.3">
      <c r="A147" s="285"/>
      <c r="B147" s="285"/>
      <c r="C147" s="285"/>
      <c r="D147" s="285"/>
      <c r="E147" s="285"/>
      <c r="F147" s="285"/>
      <c r="G147" s="285"/>
      <c r="H147" s="285"/>
    </row>
    <row r="148" spans="1:8" x14ac:dyDescent="0.3">
      <c r="A148" s="285"/>
      <c r="B148" s="285"/>
      <c r="C148" s="285"/>
      <c r="D148" s="285"/>
      <c r="E148" s="285"/>
      <c r="F148" s="285"/>
      <c r="G148" s="285"/>
      <c r="H148" s="285"/>
    </row>
    <row r="149" spans="1:8" x14ac:dyDescent="0.3">
      <c r="A149" s="285"/>
      <c r="B149" s="285"/>
      <c r="C149" s="285"/>
      <c r="D149" s="285"/>
      <c r="E149" s="285"/>
      <c r="F149" s="285"/>
      <c r="G149" s="285"/>
      <c r="H149" s="285"/>
    </row>
    <row r="150" spans="1:8" x14ac:dyDescent="0.3">
      <c r="A150" s="285"/>
      <c r="B150" s="285"/>
      <c r="C150" s="285"/>
      <c r="D150" s="285"/>
      <c r="E150" s="285"/>
      <c r="F150" s="285"/>
      <c r="G150" s="285"/>
      <c r="H150" s="285"/>
    </row>
    <row r="151" spans="1:8" x14ac:dyDescent="0.3">
      <c r="A151" s="285"/>
      <c r="B151" s="285"/>
      <c r="C151" s="285"/>
      <c r="D151" s="285"/>
      <c r="E151" s="285"/>
      <c r="F151" s="285"/>
      <c r="G151" s="285"/>
      <c r="H151" s="285"/>
    </row>
    <row r="152" spans="1:8" x14ac:dyDescent="0.3">
      <c r="A152" s="285"/>
      <c r="B152" s="285"/>
      <c r="C152" s="285"/>
      <c r="D152" s="285"/>
      <c r="E152" s="285"/>
      <c r="F152" s="285"/>
      <c r="G152" s="285"/>
      <c r="H152" s="285"/>
    </row>
    <row r="153" spans="1:8" x14ac:dyDescent="0.3">
      <c r="A153" s="285"/>
      <c r="B153" s="285"/>
      <c r="C153" s="285"/>
      <c r="D153" s="285"/>
      <c r="E153" s="285"/>
      <c r="F153" s="285"/>
      <c r="G153" s="285"/>
      <c r="H153" s="285"/>
    </row>
    <row r="154" spans="1:8" x14ac:dyDescent="0.3">
      <c r="A154" s="285"/>
      <c r="B154" s="285"/>
      <c r="C154" s="285"/>
      <c r="D154" s="285"/>
      <c r="E154" s="285"/>
      <c r="F154" s="285"/>
      <c r="G154" s="285"/>
      <c r="H154" s="285"/>
    </row>
    <row r="155" spans="1:8" x14ac:dyDescent="0.3">
      <c r="A155" s="285"/>
      <c r="B155" s="285"/>
      <c r="C155" s="285"/>
      <c r="D155" s="285"/>
      <c r="E155" s="285"/>
      <c r="F155" s="285"/>
      <c r="G155" s="285"/>
      <c r="H155" s="285"/>
    </row>
    <row r="156" spans="1:8" x14ac:dyDescent="0.3">
      <c r="A156" s="285"/>
      <c r="B156" s="285"/>
      <c r="C156" s="285"/>
      <c r="D156" s="285"/>
      <c r="E156" s="285"/>
      <c r="F156" s="285"/>
      <c r="G156" s="285"/>
      <c r="H156" s="285"/>
    </row>
    <row r="157" spans="1:8" x14ac:dyDescent="0.3">
      <c r="A157" s="285"/>
      <c r="B157" s="285"/>
      <c r="C157" s="285"/>
      <c r="D157" s="285"/>
      <c r="E157" s="285"/>
      <c r="F157" s="285"/>
      <c r="G157" s="285"/>
      <c r="H157" s="285"/>
    </row>
    <row r="158" spans="1:8" x14ac:dyDescent="0.3">
      <c r="A158" s="285"/>
      <c r="B158" s="285"/>
      <c r="C158" s="285"/>
      <c r="D158" s="285"/>
      <c r="E158" s="285"/>
      <c r="F158" s="285"/>
      <c r="G158" s="285"/>
      <c r="H158" s="285"/>
    </row>
    <row r="159" spans="1:8" x14ac:dyDescent="0.3">
      <c r="A159" s="285"/>
      <c r="B159" s="285"/>
      <c r="C159" s="285"/>
      <c r="D159" s="285"/>
      <c r="E159" s="285"/>
      <c r="F159" s="285"/>
      <c r="G159" s="285"/>
      <c r="H159" s="285"/>
    </row>
    <row r="160" spans="1:8" ht="20.399999999999999" customHeight="1" x14ac:dyDescent="0.3">
      <c r="A160" s="285"/>
      <c r="B160" s="285"/>
      <c r="C160" s="285"/>
      <c r="D160" s="285"/>
      <c r="E160" s="285"/>
      <c r="F160" s="285"/>
      <c r="G160" s="285"/>
      <c r="H160" s="285"/>
    </row>
    <row r="161" spans="1:8" x14ac:dyDescent="0.3">
      <c r="A161" s="285"/>
      <c r="B161" s="285"/>
      <c r="C161" s="285"/>
      <c r="D161" s="285"/>
      <c r="E161" s="285"/>
      <c r="F161" s="285"/>
      <c r="G161" s="285"/>
      <c r="H161" s="285"/>
    </row>
    <row r="162" spans="1:8" x14ac:dyDescent="0.3">
      <c r="A162" s="285"/>
      <c r="B162" s="285"/>
      <c r="C162" s="285"/>
      <c r="D162" s="285"/>
      <c r="E162" s="285"/>
      <c r="F162" s="285"/>
      <c r="G162" s="285"/>
      <c r="H162" s="285"/>
    </row>
    <row r="163" spans="1:8" ht="38.4" customHeight="1" x14ac:dyDescent="0.3">
      <c r="A163" s="285"/>
      <c r="B163" s="285"/>
      <c r="C163" s="285"/>
      <c r="D163" s="285"/>
      <c r="E163" s="285"/>
      <c r="F163" s="285"/>
      <c r="G163" s="285"/>
      <c r="H163" s="285"/>
    </row>
    <row r="164" spans="1:8" x14ac:dyDescent="0.3">
      <c r="A164" s="285"/>
      <c r="B164" s="285"/>
      <c r="C164" s="285"/>
      <c r="D164" s="285"/>
      <c r="E164" s="285"/>
      <c r="F164" s="285"/>
      <c r="G164" s="285"/>
      <c r="H164" s="285"/>
    </row>
    <row r="165" spans="1:8" x14ac:dyDescent="0.3">
      <c r="A165" s="285"/>
      <c r="B165" s="285"/>
      <c r="C165" s="285"/>
      <c r="D165" s="285"/>
      <c r="E165" s="285"/>
      <c r="F165" s="285"/>
      <c r="G165" s="285"/>
      <c r="H165" s="285"/>
    </row>
    <row r="166" spans="1:8" x14ac:dyDescent="0.3">
      <c r="A166" s="285"/>
      <c r="B166" s="285"/>
      <c r="C166" s="285"/>
      <c r="D166" s="285"/>
      <c r="E166" s="285"/>
      <c r="F166" s="285"/>
      <c r="G166" s="285"/>
      <c r="H166" s="285"/>
    </row>
    <row r="167" spans="1:8" ht="42" customHeight="1" x14ac:dyDescent="0.3">
      <c r="A167" s="285"/>
      <c r="B167" s="285"/>
      <c r="C167" s="285"/>
      <c r="D167" s="285"/>
      <c r="E167" s="285"/>
      <c r="F167" s="285"/>
      <c r="G167" s="285"/>
      <c r="H167" s="285"/>
    </row>
    <row r="168" spans="1:8" x14ac:dyDescent="0.3">
      <c r="A168" s="285"/>
      <c r="B168" s="285"/>
      <c r="C168" s="285"/>
      <c r="D168" s="285"/>
      <c r="E168" s="285"/>
      <c r="F168" s="285"/>
      <c r="G168" s="285"/>
      <c r="H168" s="285"/>
    </row>
    <row r="169" spans="1:8" x14ac:dyDescent="0.3">
      <c r="A169" s="285"/>
      <c r="B169" s="285"/>
      <c r="C169" s="285"/>
      <c r="D169" s="285"/>
      <c r="E169" s="285"/>
      <c r="F169" s="285"/>
      <c r="G169" s="285"/>
      <c r="H169" s="285"/>
    </row>
    <row r="170" spans="1:8" x14ac:dyDescent="0.3">
      <c r="A170" s="285"/>
      <c r="B170" s="285"/>
      <c r="C170" s="285"/>
      <c r="D170" s="285"/>
      <c r="E170" s="285"/>
      <c r="F170" s="285"/>
      <c r="G170" s="285"/>
      <c r="H170" s="285"/>
    </row>
    <row r="171" spans="1:8" ht="15" customHeight="1" x14ac:dyDescent="0.3">
      <c r="A171" s="285"/>
      <c r="B171" s="285"/>
      <c r="C171" s="285"/>
      <c r="D171" s="285"/>
      <c r="E171" s="285"/>
      <c r="F171" s="285"/>
      <c r="G171" s="285"/>
      <c r="H171" s="285"/>
    </row>
    <row r="172" spans="1:8" x14ac:dyDescent="0.3">
      <c r="A172" s="285"/>
      <c r="B172" s="285"/>
      <c r="C172" s="285"/>
      <c r="D172" s="285"/>
      <c r="E172" s="285"/>
      <c r="F172" s="285"/>
      <c r="G172" s="285"/>
      <c r="H172" s="285"/>
    </row>
    <row r="173" spans="1:8" x14ac:dyDescent="0.3">
      <c r="A173" s="285"/>
      <c r="B173" s="285"/>
      <c r="C173" s="285"/>
      <c r="D173" s="285"/>
      <c r="E173" s="285"/>
      <c r="F173" s="285"/>
      <c r="G173" s="285"/>
      <c r="H173" s="285"/>
    </row>
    <row r="174" spans="1:8" x14ac:dyDescent="0.3">
      <c r="A174" s="285"/>
      <c r="B174" s="285"/>
      <c r="C174" s="285"/>
      <c r="D174" s="285"/>
      <c r="E174" s="285"/>
      <c r="F174" s="285"/>
      <c r="G174" s="285"/>
      <c r="H174" s="285"/>
    </row>
    <row r="175" spans="1:8" x14ac:dyDescent="0.3">
      <c r="A175" s="285"/>
      <c r="B175" s="285"/>
      <c r="C175" s="285"/>
      <c r="D175" s="285"/>
      <c r="E175" s="285"/>
      <c r="F175" s="285"/>
      <c r="G175" s="285"/>
      <c r="H175" s="285"/>
    </row>
    <row r="176" spans="1:8" x14ac:dyDescent="0.3">
      <c r="A176" s="285"/>
      <c r="B176" s="285"/>
      <c r="C176" s="285"/>
      <c r="D176" s="285"/>
      <c r="E176" s="285"/>
      <c r="F176" s="285"/>
      <c r="G176" s="285"/>
      <c r="H176" s="285"/>
    </row>
    <row r="177" spans="1:8" x14ac:dyDescent="0.3">
      <c r="A177" s="285"/>
      <c r="B177" s="285"/>
      <c r="C177" s="285"/>
      <c r="D177" s="285"/>
      <c r="E177" s="285"/>
      <c r="F177" s="285"/>
      <c r="G177" s="285"/>
      <c r="H177" s="285"/>
    </row>
    <row r="178" spans="1:8" ht="15" customHeight="1" x14ac:dyDescent="0.3">
      <c r="A178" s="285"/>
      <c r="B178" s="285"/>
      <c r="C178" s="285"/>
      <c r="D178" s="285"/>
      <c r="E178" s="285"/>
      <c r="F178" s="285"/>
      <c r="G178" s="285"/>
      <c r="H178" s="285"/>
    </row>
    <row r="179" spans="1:8" ht="15" customHeight="1" x14ac:dyDescent="0.3">
      <c r="A179" s="285"/>
      <c r="B179" s="285"/>
      <c r="C179" s="285"/>
      <c r="D179" s="285"/>
      <c r="E179" s="285"/>
      <c r="F179" s="285"/>
      <c r="G179" s="285"/>
      <c r="H179" s="285"/>
    </row>
    <row r="180" spans="1:8" x14ac:dyDescent="0.3">
      <c r="A180" s="285"/>
      <c r="B180" s="285"/>
      <c r="C180" s="285"/>
      <c r="D180" s="285"/>
      <c r="E180" s="285"/>
      <c r="F180" s="285"/>
      <c r="G180" s="285"/>
      <c r="H180" s="285"/>
    </row>
    <row r="181" spans="1:8" x14ac:dyDescent="0.3">
      <c r="A181" s="285"/>
      <c r="B181" s="285"/>
      <c r="C181" s="285"/>
      <c r="D181" s="285"/>
      <c r="E181" s="285"/>
      <c r="F181" s="285"/>
      <c r="G181" s="285"/>
      <c r="H181" s="285"/>
    </row>
    <row r="182" spans="1:8" x14ac:dyDescent="0.3">
      <c r="A182" s="285"/>
      <c r="B182" s="285"/>
      <c r="C182" s="285"/>
      <c r="D182" s="285"/>
      <c r="E182" s="285"/>
      <c r="F182" s="285"/>
      <c r="G182" s="285"/>
      <c r="H182" s="285"/>
    </row>
    <row r="183" spans="1:8" x14ac:dyDescent="0.3">
      <c r="A183" s="285"/>
      <c r="B183" s="285"/>
      <c r="C183" s="285"/>
      <c r="D183" s="285"/>
      <c r="E183" s="285"/>
      <c r="F183" s="285"/>
      <c r="G183" s="285"/>
      <c r="H183" s="285"/>
    </row>
    <row r="184" spans="1:8" x14ac:dyDescent="0.3">
      <c r="A184" s="285"/>
      <c r="B184" s="285"/>
      <c r="C184" s="285"/>
      <c r="D184" s="285"/>
      <c r="E184" s="285"/>
      <c r="F184" s="285"/>
      <c r="G184" s="285"/>
      <c r="H184" s="285"/>
    </row>
    <row r="185" spans="1:8" x14ac:dyDescent="0.3">
      <c r="A185" s="285"/>
      <c r="B185" s="285"/>
      <c r="C185" s="285"/>
      <c r="D185" s="285"/>
      <c r="E185" s="285"/>
      <c r="F185" s="285"/>
      <c r="G185" s="285"/>
      <c r="H185" s="285"/>
    </row>
    <row r="186" spans="1:8" x14ac:dyDescent="0.3">
      <c r="A186" s="285"/>
      <c r="B186" s="285"/>
      <c r="C186" s="285"/>
      <c r="D186" s="285"/>
      <c r="E186" s="285"/>
      <c r="F186" s="285"/>
      <c r="G186" s="285"/>
      <c r="H186" s="285"/>
    </row>
    <row r="187" spans="1:8" x14ac:dyDescent="0.3">
      <c r="A187" s="285"/>
      <c r="B187" s="285"/>
      <c r="C187" s="285"/>
      <c r="D187" s="285"/>
      <c r="E187" s="285"/>
      <c r="F187" s="285"/>
      <c r="G187" s="285"/>
      <c r="H187" s="285"/>
    </row>
    <row r="188" spans="1:8" x14ac:dyDescent="0.3">
      <c r="A188" s="285"/>
      <c r="B188" s="285"/>
      <c r="C188" s="285"/>
      <c r="D188" s="285"/>
      <c r="E188" s="285"/>
      <c r="F188" s="285"/>
      <c r="G188" s="285"/>
      <c r="H188" s="285"/>
    </row>
    <row r="189" spans="1:8" ht="20.399999999999999" customHeight="1" x14ac:dyDescent="0.3">
      <c r="A189" s="285"/>
      <c r="B189" s="285"/>
      <c r="C189" s="285"/>
      <c r="D189" s="285"/>
      <c r="E189" s="285"/>
      <c r="F189" s="285"/>
      <c r="G189" s="285"/>
      <c r="H189" s="285"/>
    </row>
    <row r="190" spans="1:8" x14ac:dyDescent="0.3">
      <c r="A190" s="285"/>
      <c r="B190" s="285"/>
      <c r="C190" s="285"/>
      <c r="D190" s="285"/>
      <c r="E190" s="285"/>
      <c r="F190" s="285"/>
      <c r="G190" s="285"/>
      <c r="H190" s="285"/>
    </row>
    <row r="191" spans="1:8" x14ac:dyDescent="0.3">
      <c r="A191" s="285"/>
      <c r="B191" s="285"/>
      <c r="C191" s="285"/>
      <c r="D191" s="285"/>
      <c r="E191" s="285"/>
      <c r="F191" s="285"/>
      <c r="G191" s="285"/>
      <c r="H191" s="285"/>
    </row>
    <row r="192" spans="1:8" x14ac:dyDescent="0.3">
      <c r="A192" s="285"/>
      <c r="B192" s="285"/>
      <c r="C192" s="285"/>
      <c r="D192" s="285"/>
      <c r="E192" s="285"/>
      <c r="F192" s="285"/>
      <c r="G192" s="285"/>
      <c r="H192" s="285"/>
    </row>
    <row r="193" spans="1:8" s="238" customFormat="1" x14ac:dyDescent="0.3">
      <c r="A193" s="285"/>
      <c r="B193" s="285"/>
      <c r="C193" s="285"/>
      <c r="D193" s="285"/>
      <c r="E193" s="285"/>
      <c r="F193" s="285"/>
      <c r="G193" s="285"/>
      <c r="H193" s="285"/>
    </row>
    <row r="194" spans="1:8" s="238" customFormat="1" x14ac:dyDescent="0.3">
      <c r="A194" s="285"/>
      <c r="B194" s="285"/>
      <c r="C194" s="285"/>
      <c r="D194" s="285"/>
      <c r="E194" s="285"/>
      <c r="F194" s="285"/>
      <c r="G194" s="285"/>
      <c r="H194" s="285"/>
    </row>
    <row r="195" spans="1:8" x14ac:dyDescent="0.3">
      <c r="A195" s="285"/>
      <c r="B195" s="285"/>
      <c r="C195" s="285"/>
      <c r="D195" s="285"/>
      <c r="E195" s="285"/>
      <c r="F195" s="285"/>
      <c r="G195" s="285"/>
      <c r="H195" s="285"/>
    </row>
    <row r="196" spans="1:8" x14ac:dyDescent="0.3">
      <c r="A196" s="285"/>
      <c r="B196" s="285"/>
      <c r="C196" s="285"/>
      <c r="D196" s="285"/>
      <c r="E196" s="285"/>
      <c r="F196" s="285"/>
      <c r="G196" s="285"/>
      <c r="H196" s="285"/>
    </row>
    <row r="197" spans="1:8" x14ac:dyDescent="0.3">
      <c r="A197" s="285"/>
      <c r="B197" s="285"/>
      <c r="C197" s="285"/>
      <c r="D197" s="285"/>
      <c r="E197" s="285"/>
      <c r="F197" s="285"/>
      <c r="G197" s="285"/>
      <c r="H197" s="285"/>
    </row>
    <row r="198" spans="1:8" x14ac:dyDescent="0.3">
      <c r="A198" s="285"/>
      <c r="B198" s="285"/>
      <c r="C198" s="285"/>
      <c r="D198" s="285"/>
      <c r="E198" s="285"/>
      <c r="F198" s="285"/>
      <c r="G198" s="285"/>
      <c r="H198" s="285"/>
    </row>
    <row r="199" spans="1:8" x14ac:dyDescent="0.3">
      <c r="A199" s="285"/>
      <c r="B199" s="285"/>
      <c r="C199" s="285"/>
      <c r="D199" s="285"/>
      <c r="E199" s="285"/>
      <c r="F199" s="285"/>
      <c r="G199" s="285"/>
      <c r="H199" s="285"/>
    </row>
    <row r="200" spans="1:8" x14ac:dyDescent="0.3">
      <c r="A200" s="285"/>
      <c r="B200" s="285"/>
      <c r="C200" s="285"/>
      <c r="D200" s="285"/>
      <c r="E200" s="285"/>
      <c r="F200" s="285"/>
      <c r="G200" s="285"/>
      <c r="H200" s="285"/>
    </row>
    <row r="201" spans="1:8" x14ac:dyDescent="0.3">
      <c r="A201" s="285"/>
      <c r="B201" s="285"/>
      <c r="C201" s="285"/>
      <c r="D201" s="285"/>
      <c r="E201" s="285"/>
      <c r="F201" s="285"/>
      <c r="G201" s="285"/>
      <c r="H201" s="285"/>
    </row>
    <row r="202" spans="1:8" x14ac:dyDescent="0.3">
      <c r="A202" s="285"/>
      <c r="B202" s="285"/>
      <c r="C202" s="285"/>
      <c r="D202" s="285"/>
      <c r="E202" s="285"/>
      <c r="F202" s="285"/>
      <c r="G202" s="285"/>
      <c r="H202" s="285"/>
    </row>
    <row r="203" spans="1:8" x14ac:dyDescent="0.3">
      <c r="A203" s="285"/>
      <c r="B203" s="285"/>
      <c r="C203" s="285"/>
      <c r="D203" s="285"/>
      <c r="E203" s="285"/>
      <c r="F203" s="285"/>
      <c r="G203" s="285"/>
      <c r="H203" s="285"/>
    </row>
    <row r="204" spans="1:8" x14ac:dyDescent="0.3">
      <c r="A204" s="285"/>
      <c r="B204" s="285"/>
      <c r="C204" s="285"/>
      <c r="D204" s="285"/>
      <c r="E204" s="285"/>
      <c r="F204" s="285"/>
      <c r="G204" s="285"/>
      <c r="H204" s="285"/>
    </row>
    <row r="205" spans="1:8" x14ac:dyDescent="0.3">
      <c r="A205" s="285"/>
      <c r="B205" s="285"/>
      <c r="C205" s="285"/>
      <c r="D205" s="285"/>
      <c r="E205" s="285"/>
      <c r="F205" s="285"/>
      <c r="G205" s="285"/>
      <c r="H205" s="285"/>
    </row>
    <row r="206" spans="1:8" x14ac:dyDescent="0.3">
      <c r="A206" s="285"/>
      <c r="B206" s="285"/>
      <c r="C206" s="285"/>
      <c r="D206" s="285"/>
      <c r="E206" s="285"/>
      <c r="F206" s="285"/>
      <c r="G206" s="285"/>
      <c r="H206" s="285"/>
    </row>
    <row r="207" spans="1:8" x14ac:dyDescent="0.3">
      <c r="A207" s="285"/>
      <c r="B207" s="285"/>
      <c r="C207" s="285"/>
      <c r="D207" s="285"/>
      <c r="E207" s="285"/>
      <c r="F207" s="285"/>
      <c r="G207" s="285"/>
      <c r="H207" s="285"/>
    </row>
    <row r="208" spans="1:8" x14ac:dyDescent="0.3">
      <c r="A208" s="285"/>
      <c r="B208" s="285"/>
      <c r="C208" s="285"/>
      <c r="D208" s="285"/>
      <c r="E208" s="285"/>
      <c r="F208" s="285"/>
      <c r="G208" s="285"/>
      <c r="H208" s="285"/>
    </row>
    <row r="209" spans="1:8" x14ac:dyDescent="0.3">
      <c r="A209" s="285"/>
      <c r="B209" s="285"/>
      <c r="C209" s="285"/>
      <c r="D209" s="285"/>
      <c r="E209" s="285"/>
      <c r="F209" s="285"/>
      <c r="G209" s="285"/>
      <c r="H209" s="285"/>
    </row>
    <row r="210" spans="1:8" x14ac:dyDescent="0.3">
      <c r="A210" s="285"/>
      <c r="B210" s="285"/>
      <c r="C210" s="285"/>
      <c r="D210" s="285"/>
      <c r="E210" s="285"/>
      <c r="F210" s="285"/>
      <c r="G210" s="285"/>
      <c r="H210" s="285"/>
    </row>
    <row r="211" spans="1:8" x14ac:dyDescent="0.3">
      <c r="A211" s="285"/>
      <c r="B211" s="285"/>
      <c r="C211" s="285"/>
      <c r="D211" s="285"/>
      <c r="E211" s="285"/>
      <c r="F211" s="285"/>
      <c r="G211" s="285"/>
      <c r="H211" s="285"/>
    </row>
    <row r="212" spans="1:8" ht="20.399999999999999" customHeight="1" x14ac:dyDescent="0.3">
      <c r="A212" s="285"/>
      <c r="B212" s="285"/>
      <c r="C212" s="285"/>
      <c r="D212" s="285"/>
      <c r="E212" s="285"/>
      <c r="F212" s="285"/>
      <c r="G212" s="285"/>
      <c r="H212" s="285"/>
    </row>
    <row r="213" spans="1:8" x14ac:dyDescent="0.3">
      <c r="A213" s="285"/>
      <c r="B213" s="285"/>
      <c r="C213" s="285"/>
      <c r="D213" s="285"/>
      <c r="E213" s="285"/>
      <c r="F213" s="285"/>
      <c r="G213" s="285"/>
      <c r="H213" s="285"/>
    </row>
    <row r="214" spans="1:8" x14ac:dyDescent="0.3">
      <c r="A214" s="285"/>
      <c r="B214" s="285"/>
      <c r="C214" s="285"/>
      <c r="D214" s="285"/>
      <c r="E214" s="285"/>
      <c r="F214" s="285"/>
      <c r="G214" s="285"/>
      <c r="H214" s="285"/>
    </row>
    <row r="215" spans="1:8" ht="38.4" customHeight="1" x14ac:dyDescent="0.3">
      <c r="A215" s="285"/>
      <c r="B215" s="285"/>
      <c r="C215" s="285"/>
      <c r="D215" s="285"/>
      <c r="E215" s="285"/>
      <c r="F215" s="285"/>
      <c r="G215" s="285"/>
      <c r="H215" s="285"/>
    </row>
    <row r="216" spans="1:8" x14ac:dyDescent="0.3">
      <c r="A216" s="285"/>
      <c r="B216" s="285"/>
      <c r="C216" s="285"/>
      <c r="D216" s="285"/>
      <c r="E216" s="285"/>
      <c r="F216" s="285"/>
      <c r="G216" s="285"/>
      <c r="H216" s="285"/>
    </row>
    <row r="217" spans="1:8" x14ac:dyDescent="0.3">
      <c r="A217" s="285"/>
      <c r="B217" s="285"/>
      <c r="C217" s="285"/>
      <c r="D217" s="285"/>
      <c r="E217" s="285"/>
      <c r="F217" s="285"/>
      <c r="G217" s="285"/>
      <c r="H217" s="285"/>
    </row>
    <row r="218" spans="1:8" x14ac:dyDescent="0.3">
      <c r="A218" s="285"/>
      <c r="B218" s="285"/>
      <c r="C218" s="285"/>
      <c r="D218" s="285"/>
      <c r="E218" s="285"/>
      <c r="F218" s="285"/>
      <c r="G218" s="285"/>
      <c r="H218" s="285"/>
    </row>
    <row r="219" spans="1:8" ht="88.2" customHeight="1" x14ac:dyDescent="0.3">
      <c r="A219" s="285"/>
      <c r="B219" s="285"/>
      <c r="C219" s="285"/>
      <c r="D219" s="285"/>
      <c r="E219" s="285"/>
      <c r="F219" s="285"/>
      <c r="G219" s="285"/>
      <c r="H219" s="285"/>
    </row>
    <row r="220" spans="1:8" x14ac:dyDescent="0.3">
      <c r="A220" s="285"/>
      <c r="B220" s="285"/>
      <c r="C220" s="285"/>
      <c r="D220" s="285"/>
      <c r="E220" s="285"/>
      <c r="F220" s="285"/>
      <c r="G220" s="285"/>
      <c r="H220" s="285"/>
    </row>
    <row r="221" spans="1:8" x14ac:dyDescent="0.3">
      <c r="A221" s="285"/>
      <c r="B221" s="285"/>
      <c r="C221" s="285"/>
      <c r="D221" s="285"/>
      <c r="E221" s="285"/>
      <c r="F221" s="285"/>
      <c r="G221" s="285"/>
      <c r="H221" s="285"/>
    </row>
    <row r="222" spans="1:8" ht="15" customHeight="1" x14ac:dyDescent="0.3">
      <c r="A222" s="285"/>
      <c r="B222" s="285"/>
      <c r="C222" s="285"/>
      <c r="D222" s="285"/>
      <c r="E222" s="285"/>
      <c r="F222" s="285"/>
      <c r="G222" s="285"/>
      <c r="H222" s="285"/>
    </row>
    <row r="223" spans="1:8" x14ac:dyDescent="0.3">
      <c r="A223" s="285"/>
      <c r="B223" s="285"/>
      <c r="C223" s="285"/>
      <c r="D223" s="285"/>
      <c r="E223" s="285"/>
      <c r="F223" s="285"/>
      <c r="G223" s="285"/>
      <c r="H223" s="285"/>
    </row>
    <row r="224" spans="1:8" x14ac:dyDescent="0.3">
      <c r="A224" s="285"/>
      <c r="B224" s="285"/>
      <c r="C224" s="285"/>
      <c r="D224" s="285"/>
      <c r="E224" s="285"/>
      <c r="F224" s="285"/>
      <c r="G224" s="285"/>
      <c r="H224" s="285"/>
    </row>
    <row r="225" spans="1:8" x14ac:dyDescent="0.3">
      <c r="A225" s="285"/>
      <c r="B225" s="285"/>
      <c r="C225" s="285"/>
      <c r="D225" s="285"/>
      <c r="E225" s="285"/>
      <c r="F225" s="285"/>
      <c r="G225" s="285"/>
      <c r="H225" s="285"/>
    </row>
    <row r="226" spans="1:8" ht="45" customHeight="1" x14ac:dyDescent="0.3">
      <c r="A226" s="285"/>
      <c r="B226" s="285"/>
      <c r="C226" s="285"/>
      <c r="D226" s="285"/>
      <c r="E226" s="285"/>
      <c r="F226" s="285"/>
      <c r="G226" s="285"/>
      <c r="H226" s="285"/>
    </row>
    <row r="227" spans="1:8" x14ac:dyDescent="0.3">
      <c r="A227" s="285"/>
      <c r="B227" s="285"/>
      <c r="C227" s="285"/>
      <c r="D227" s="285"/>
      <c r="E227" s="285"/>
      <c r="F227" s="285"/>
      <c r="G227" s="285"/>
      <c r="H227" s="285"/>
    </row>
    <row r="228" spans="1:8" ht="45" customHeight="1" x14ac:dyDescent="0.3">
      <c r="A228" s="285"/>
      <c r="B228" s="285"/>
      <c r="C228" s="285"/>
      <c r="D228" s="285"/>
      <c r="E228" s="285"/>
      <c r="F228" s="285"/>
      <c r="G228" s="285"/>
      <c r="H228" s="285"/>
    </row>
    <row r="229" spans="1:8" ht="15" customHeight="1" x14ac:dyDescent="0.3">
      <c r="A229" s="285"/>
      <c r="B229" s="285"/>
      <c r="C229" s="285"/>
      <c r="D229" s="285"/>
      <c r="E229" s="285"/>
      <c r="F229" s="285"/>
      <c r="G229" s="285"/>
      <c r="H229" s="285"/>
    </row>
    <row r="230" spans="1:8" ht="15" customHeight="1" x14ac:dyDescent="0.3">
      <c r="A230" s="285"/>
      <c r="B230" s="285"/>
      <c r="C230" s="285"/>
      <c r="D230" s="285"/>
      <c r="E230" s="285"/>
      <c r="F230" s="285"/>
      <c r="G230" s="285"/>
      <c r="H230" s="285"/>
    </row>
    <row r="231" spans="1:8" x14ac:dyDescent="0.3">
      <c r="A231" s="285"/>
      <c r="B231" s="285"/>
      <c r="C231" s="285"/>
      <c r="D231" s="285"/>
      <c r="E231" s="285"/>
      <c r="F231" s="285"/>
      <c r="G231" s="285"/>
      <c r="H231" s="285"/>
    </row>
    <row r="232" spans="1:8" x14ac:dyDescent="0.3">
      <c r="A232" s="285"/>
      <c r="B232" s="285"/>
      <c r="C232" s="285"/>
      <c r="D232" s="285"/>
      <c r="E232" s="285"/>
      <c r="F232" s="285"/>
      <c r="G232" s="285"/>
      <c r="H232" s="285"/>
    </row>
    <row r="233" spans="1:8" x14ac:dyDescent="0.3">
      <c r="A233" s="285"/>
      <c r="B233" s="285"/>
      <c r="C233" s="285"/>
      <c r="D233" s="285"/>
      <c r="E233" s="285"/>
      <c r="F233" s="285"/>
      <c r="G233" s="285"/>
      <c r="H233" s="285"/>
    </row>
    <row r="234" spans="1:8" x14ac:dyDescent="0.3">
      <c r="A234" s="285"/>
      <c r="B234" s="285"/>
      <c r="C234" s="285"/>
      <c r="D234" s="285"/>
      <c r="E234" s="285"/>
      <c r="F234" s="285"/>
      <c r="G234" s="285"/>
      <c r="H234" s="285"/>
    </row>
    <row r="235" spans="1:8" x14ac:dyDescent="0.3">
      <c r="A235" s="285"/>
      <c r="B235" s="285"/>
      <c r="C235" s="285"/>
      <c r="D235" s="285"/>
      <c r="E235" s="285"/>
      <c r="F235" s="285"/>
      <c r="G235" s="285"/>
      <c r="H235" s="285"/>
    </row>
    <row r="236" spans="1:8" x14ac:dyDescent="0.3">
      <c r="A236" s="285"/>
      <c r="B236" s="285"/>
      <c r="C236" s="285"/>
      <c r="D236" s="285"/>
      <c r="E236" s="285"/>
      <c r="F236" s="285"/>
      <c r="G236" s="285"/>
      <c r="H236" s="285"/>
    </row>
    <row r="237" spans="1:8" x14ac:dyDescent="0.3">
      <c r="A237" s="285"/>
      <c r="B237" s="285"/>
      <c r="C237" s="285"/>
      <c r="D237" s="285"/>
      <c r="E237" s="285"/>
      <c r="F237" s="285"/>
      <c r="G237" s="285"/>
      <c r="H237" s="285"/>
    </row>
    <row r="238" spans="1:8" x14ac:dyDescent="0.3">
      <c r="A238" s="285"/>
      <c r="B238" s="285"/>
      <c r="C238" s="285"/>
      <c r="D238" s="285"/>
      <c r="E238" s="285"/>
      <c r="F238" s="285"/>
      <c r="G238" s="285"/>
      <c r="H238" s="285"/>
    </row>
    <row r="239" spans="1:8" ht="30" customHeight="1" x14ac:dyDescent="0.3">
      <c r="A239" s="285"/>
      <c r="B239" s="285"/>
      <c r="C239" s="285"/>
      <c r="D239" s="285"/>
      <c r="E239" s="285"/>
      <c r="F239" s="285"/>
      <c r="G239" s="285"/>
      <c r="H239" s="285"/>
    </row>
    <row r="240" spans="1:8" ht="30" customHeight="1" x14ac:dyDescent="0.3">
      <c r="A240" s="285"/>
      <c r="B240" s="285"/>
      <c r="C240" s="285"/>
      <c r="D240" s="285"/>
      <c r="E240" s="285"/>
      <c r="F240" s="285"/>
      <c r="G240" s="285"/>
      <c r="H240" s="285"/>
    </row>
    <row r="241" spans="1:8" ht="20.399999999999999" customHeight="1" x14ac:dyDescent="0.3">
      <c r="A241" s="285"/>
      <c r="B241" s="285"/>
      <c r="C241" s="285"/>
      <c r="D241" s="285"/>
      <c r="E241" s="285"/>
      <c r="F241" s="285"/>
      <c r="G241" s="285"/>
      <c r="H241" s="285"/>
    </row>
    <row r="242" spans="1:8" ht="15" customHeight="1" x14ac:dyDescent="0.3">
      <c r="A242" s="285"/>
      <c r="B242" s="285"/>
      <c r="C242" s="285"/>
      <c r="D242" s="285"/>
      <c r="E242" s="285"/>
      <c r="F242" s="285"/>
      <c r="G242" s="285"/>
      <c r="H242" s="285"/>
    </row>
    <row r="243" spans="1:8" x14ac:dyDescent="0.3">
      <c r="A243" s="285"/>
      <c r="B243" s="285"/>
      <c r="C243" s="285"/>
      <c r="D243" s="285"/>
      <c r="E243" s="285"/>
      <c r="F243" s="285"/>
      <c r="G243" s="285"/>
      <c r="H243" s="285"/>
    </row>
    <row r="244" spans="1:8" x14ac:dyDescent="0.3">
      <c r="A244" s="285"/>
      <c r="B244" s="285"/>
      <c r="C244" s="285"/>
      <c r="D244" s="285"/>
      <c r="E244" s="285"/>
      <c r="F244" s="285"/>
      <c r="G244" s="285"/>
      <c r="H244" s="285"/>
    </row>
    <row r="245" spans="1:8" s="238" customFormat="1" x14ac:dyDescent="0.3">
      <c r="A245" s="285"/>
      <c r="B245" s="285"/>
      <c r="C245" s="285"/>
      <c r="D245" s="285"/>
      <c r="E245" s="285"/>
      <c r="F245" s="285"/>
      <c r="G245" s="285"/>
      <c r="H245" s="285"/>
    </row>
    <row r="246" spans="1:8" s="238" customFormat="1" x14ac:dyDescent="0.3">
      <c r="A246" s="285"/>
      <c r="B246" s="285"/>
      <c r="C246" s="285"/>
      <c r="D246" s="285"/>
      <c r="E246" s="285"/>
      <c r="F246" s="285"/>
      <c r="G246" s="285"/>
      <c r="H246" s="285"/>
    </row>
    <row r="247" spans="1:8" x14ac:dyDescent="0.3">
      <c r="A247" s="285"/>
      <c r="B247" s="285"/>
      <c r="C247" s="285"/>
      <c r="D247" s="285"/>
      <c r="E247" s="285"/>
      <c r="F247" s="285"/>
      <c r="G247" s="285"/>
      <c r="H247" s="285"/>
    </row>
    <row r="248" spans="1:8" x14ac:dyDescent="0.3">
      <c r="A248" s="285"/>
      <c r="B248" s="285"/>
      <c r="C248" s="285"/>
      <c r="D248" s="285"/>
      <c r="E248" s="285"/>
      <c r="F248" s="285"/>
      <c r="G248" s="285"/>
      <c r="H248" s="285"/>
    </row>
    <row r="249" spans="1:8" x14ac:dyDescent="0.3">
      <c r="A249" s="285"/>
      <c r="B249" s="285"/>
      <c r="C249" s="285"/>
      <c r="D249" s="285"/>
      <c r="E249" s="285"/>
      <c r="F249" s="285"/>
      <c r="G249" s="285"/>
      <c r="H249" s="285"/>
    </row>
    <row r="250" spans="1:8" x14ac:dyDescent="0.3">
      <c r="A250" s="285"/>
      <c r="B250" s="285"/>
      <c r="C250" s="285"/>
      <c r="D250" s="285"/>
      <c r="E250" s="285"/>
      <c r="F250" s="285"/>
      <c r="G250" s="285"/>
      <c r="H250" s="285"/>
    </row>
    <row r="251" spans="1:8" x14ac:dyDescent="0.3">
      <c r="A251" s="285"/>
      <c r="B251" s="285"/>
      <c r="C251" s="285"/>
      <c r="D251" s="285"/>
      <c r="E251" s="285"/>
      <c r="F251" s="285"/>
      <c r="G251" s="285"/>
      <c r="H251" s="285"/>
    </row>
    <row r="252" spans="1:8" x14ac:dyDescent="0.3">
      <c r="A252" s="285"/>
      <c r="B252" s="285"/>
      <c r="C252" s="285"/>
      <c r="D252" s="285"/>
      <c r="E252" s="285"/>
      <c r="F252" s="285"/>
      <c r="G252" s="285"/>
      <c r="H252" s="285"/>
    </row>
    <row r="253" spans="1:8" x14ac:dyDescent="0.3">
      <c r="A253" s="285"/>
      <c r="B253" s="285"/>
      <c r="C253" s="285"/>
      <c r="D253" s="285"/>
      <c r="E253" s="285"/>
      <c r="F253" s="285"/>
      <c r="G253" s="285"/>
      <c r="H253" s="285"/>
    </row>
    <row r="254" spans="1:8" x14ac:dyDescent="0.3">
      <c r="A254" s="285"/>
      <c r="B254" s="285"/>
      <c r="C254" s="285"/>
      <c r="D254" s="285"/>
      <c r="E254" s="285"/>
      <c r="F254" s="285"/>
      <c r="G254" s="285"/>
      <c r="H254" s="285"/>
    </row>
    <row r="255" spans="1:8" x14ac:dyDescent="0.3">
      <c r="A255" s="285"/>
      <c r="B255" s="285"/>
      <c r="C255" s="285"/>
      <c r="D255" s="285"/>
      <c r="E255" s="285"/>
      <c r="F255" s="285"/>
      <c r="G255" s="285"/>
      <c r="H255" s="285"/>
    </row>
    <row r="256" spans="1:8" x14ac:dyDescent="0.3">
      <c r="A256" s="285"/>
      <c r="B256" s="285"/>
      <c r="C256" s="285"/>
      <c r="D256" s="285"/>
      <c r="E256" s="285"/>
      <c r="F256" s="285"/>
      <c r="G256" s="285"/>
      <c r="H256" s="285"/>
    </row>
    <row r="257" spans="1:8" ht="15" customHeight="1" x14ac:dyDescent="0.3">
      <c r="A257" s="285"/>
      <c r="B257" s="285"/>
      <c r="C257" s="285"/>
      <c r="D257" s="285"/>
      <c r="E257" s="285"/>
      <c r="F257" s="285"/>
      <c r="G257" s="285"/>
      <c r="H257" s="285"/>
    </row>
    <row r="258" spans="1:8" ht="15" customHeight="1" x14ac:dyDescent="0.3">
      <c r="A258" s="285"/>
      <c r="B258" s="285"/>
      <c r="C258" s="285"/>
      <c r="D258" s="285"/>
      <c r="E258" s="285"/>
      <c r="F258" s="285"/>
      <c r="G258" s="285"/>
      <c r="H258" s="285"/>
    </row>
    <row r="259" spans="1:8" x14ac:dyDescent="0.3">
      <c r="A259" s="285"/>
      <c r="B259" s="285"/>
      <c r="C259" s="285"/>
      <c r="D259" s="285"/>
      <c r="E259" s="285"/>
      <c r="F259" s="285"/>
      <c r="G259" s="285"/>
      <c r="H259" s="285"/>
    </row>
    <row r="260" spans="1:8" ht="33.6" customHeight="1" x14ac:dyDescent="0.3">
      <c r="A260" s="285"/>
      <c r="B260" s="285"/>
      <c r="C260" s="285"/>
      <c r="D260" s="285"/>
      <c r="E260" s="285"/>
      <c r="F260" s="285"/>
      <c r="G260" s="285"/>
      <c r="H260" s="285"/>
    </row>
    <row r="261" spans="1:8" x14ac:dyDescent="0.3">
      <c r="A261" s="285"/>
      <c r="B261" s="285"/>
      <c r="C261" s="285"/>
      <c r="D261" s="285"/>
      <c r="E261" s="285"/>
      <c r="F261" s="285"/>
      <c r="G261" s="285"/>
      <c r="H261" s="285"/>
    </row>
    <row r="262" spans="1:8" x14ac:dyDescent="0.3">
      <c r="A262" s="285"/>
      <c r="B262" s="285"/>
      <c r="C262" s="285"/>
      <c r="D262" s="285"/>
      <c r="E262" s="285"/>
      <c r="F262" s="285"/>
      <c r="G262" s="285"/>
      <c r="H262" s="285"/>
    </row>
    <row r="263" spans="1:8" x14ac:dyDescent="0.3">
      <c r="A263" s="285"/>
      <c r="B263" s="285"/>
      <c r="C263" s="285"/>
      <c r="D263" s="285"/>
      <c r="E263" s="285"/>
      <c r="F263" s="285"/>
      <c r="G263" s="285"/>
      <c r="H263" s="285"/>
    </row>
    <row r="264" spans="1:8" ht="88.95" customHeight="1" x14ac:dyDescent="0.3">
      <c r="A264" s="285"/>
      <c r="B264" s="285"/>
      <c r="C264" s="285"/>
      <c r="D264" s="285"/>
      <c r="E264" s="285"/>
      <c r="F264" s="285"/>
      <c r="G264" s="285"/>
      <c r="H264" s="285"/>
    </row>
    <row r="265" spans="1:8" x14ac:dyDescent="0.3">
      <c r="A265" s="285"/>
      <c r="B265" s="285"/>
      <c r="C265" s="285"/>
      <c r="D265" s="285"/>
      <c r="E265" s="285"/>
      <c r="F265" s="285"/>
      <c r="G265" s="285"/>
      <c r="H265" s="285"/>
    </row>
    <row r="266" spans="1:8" x14ac:dyDescent="0.3">
      <c r="A266" s="285"/>
      <c r="B266" s="285"/>
      <c r="C266" s="285"/>
      <c r="D266" s="285"/>
      <c r="E266" s="285"/>
      <c r="F266" s="285"/>
      <c r="G266" s="285"/>
      <c r="H266" s="285"/>
    </row>
    <row r="267" spans="1:8" x14ac:dyDescent="0.3">
      <c r="A267" s="285"/>
      <c r="B267" s="285"/>
      <c r="C267" s="285"/>
      <c r="D267" s="285"/>
      <c r="E267" s="285"/>
      <c r="F267" s="285"/>
      <c r="G267" s="285"/>
      <c r="H267" s="285"/>
    </row>
    <row r="268" spans="1:8" x14ac:dyDescent="0.3">
      <c r="A268" s="285"/>
      <c r="B268" s="285"/>
      <c r="C268" s="285"/>
      <c r="D268" s="285"/>
      <c r="E268" s="285"/>
      <c r="F268" s="285"/>
      <c r="G268" s="285"/>
      <c r="H268" s="285"/>
    </row>
    <row r="269" spans="1:8" x14ac:dyDescent="0.3">
      <c r="A269" s="285"/>
      <c r="B269" s="285"/>
      <c r="C269" s="285"/>
      <c r="D269" s="285"/>
      <c r="E269" s="285"/>
      <c r="F269" s="285"/>
      <c r="G269" s="285"/>
      <c r="H269" s="285"/>
    </row>
    <row r="270" spans="1:8" x14ac:dyDescent="0.3">
      <c r="A270" s="285"/>
      <c r="B270" s="285"/>
      <c r="C270" s="285"/>
      <c r="D270" s="285"/>
      <c r="E270" s="285"/>
      <c r="F270" s="285"/>
      <c r="G270" s="285"/>
      <c r="H270" s="285"/>
    </row>
    <row r="271" spans="1:8" x14ac:dyDescent="0.3">
      <c r="A271" s="285"/>
      <c r="B271" s="285"/>
      <c r="C271" s="285"/>
      <c r="D271" s="285"/>
      <c r="E271" s="285"/>
      <c r="F271" s="285"/>
      <c r="G271" s="285"/>
      <c r="H271" s="285"/>
    </row>
    <row r="272" spans="1:8" x14ac:dyDescent="0.3">
      <c r="A272" s="285"/>
      <c r="B272" s="285"/>
      <c r="C272" s="285"/>
      <c r="D272" s="285"/>
      <c r="E272" s="285"/>
      <c r="F272" s="285"/>
      <c r="G272" s="285"/>
      <c r="H272" s="285"/>
    </row>
    <row r="273" spans="1:8" x14ac:dyDescent="0.3">
      <c r="A273" s="285"/>
      <c r="B273" s="285"/>
      <c r="C273" s="285"/>
      <c r="D273" s="285"/>
      <c r="E273" s="285"/>
      <c r="F273" s="285"/>
      <c r="G273" s="285"/>
      <c r="H273" s="285"/>
    </row>
    <row r="274" spans="1:8" ht="15" customHeight="1" x14ac:dyDescent="0.3">
      <c r="A274" s="285"/>
      <c r="B274" s="285"/>
      <c r="C274" s="285"/>
      <c r="D274" s="285"/>
      <c r="E274" s="285"/>
      <c r="F274" s="285"/>
      <c r="G274" s="285"/>
      <c r="H274" s="285"/>
    </row>
    <row r="275" spans="1:8" x14ac:dyDescent="0.3">
      <c r="A275" s="285"/>
      <c r="B275" s="285"/>
      <c r="C275" s="285"/>
      <c r="D275" s="285"/>
      <c r="E275" s="285"/>
      <c r="F275" s="285"/>
      <c r="G275" s="285"/>
      <c r="H275" s="285"/>
    </row>
    <row r="276" spans="1:8" x14ac:dyDescent="0.3">
      <c r="A276" s="285"/>
      <c r="B276" s="285"/>
      <c r="C276" s="285"/>
      <c r="D276" s="285"/>
      <c r="E276" s="285"/>
      <c r="F276" s="285"/>
      <c r="G276" s="285"/>
      <c r="H276" s="285"/>
    </row>
    <row r="277" spans="1:8" x14ac:dyDescent="0.3">
      <c r="A277" s="285"/>
      <c r="B277" s="285"/>
      <c r="C277" s="285"/>
      <c r="D277" s="285"/>
      <c r="E277" s="285"/>
      <c r="F277" s="285"/>
      <c r="G277" s="285"/>
      <c r="H277" s="285"/>
    </row>
    <row r="278" spans="1:8" ht="45" customHeight="1" x14ac:dyDescent="0.3">
      <c r="A278" s="285"/>
      <c r="B278" s="285"/>
      <c r="C278" s="285"/>
      <c r="D278" s="285"/>
      <c r="E278" s="285"/>
      <c r="F278" s="285"/>
      <c r="G278" s="285"/>
      <c r="H278" s="285"/>
    </row>
    <row r="279" spans="1:8" x14ac:dyDescent="0.3">
      <c r="A279" s="285"/>
      <c r="B279" s="285"/>
      <c r="C279" s="285"/>
      <c r="D279" s="285"/>
      <c r="E279" s="285"/>
      <c r="F279" s="285"/>
      <c r="G279" s="285"/>
      <c r="H279" s="285"/>
    </row>
    <row r="280" spans="1:8" x14ac:dyDescent="0.3">
      <c r="A280" s="285"/>
      <c r="B280" s="285"/>
      <c r="C280" s="285"/>
      <c r="D280" s="285"/>
      <c r="E280" s="285"/>
      <c r="F280" s="285"/>
      <c r="G280" s="285"/>
      <c r="H280" s="285"/>
    </row>
    <row r="281" spans="1:8" ht="15" customHeight="1" x14ac:dyDescent="0.3">
      <c r="A281" s="285"/>
      <c r="B281" s="285"/>
      <c r="C281" s="285"/>
      <c r="D281" s="285"/>
      <c r="E281" s="285"/>
      <c r="F281" s="285"/>
      <c r="G281" s="285"/>
      <c r="H281" s="285"/>
    </row>
    <row r="282" spans="1:8" x14ac:dyDescent="0.3">
      <c r="A282" s="285"/>
      <c r="B282" s="285"/>
      <c r="C282" s="285"/>
      <c r="D282" s="285"/>
      <c r="E282" s="285"/>
      <c r="F282" s="285"/>
      <c r="G282" s="285"/>
      <c r="H282" s="285"/>
    </row>
    <row r="283" spans="1:8" x14ac:dyDescent="0.3">
      <c r="A283" s="285"/>
      <c r="B283" s="285"/>
      <c r="C283" s="285"/>
      <c r="D283" s="285"/>
      <c r="E283" s="285"/>
      <c r="F283" s="285"/>
      <c r="G283" s="285"/>
      <c r="H283" s="285"/>
    </row>
    <row r="284" spans="1:8" x14ac:dyDescent="0.3">
      <c r="A284" s="285"/>
      <c r="B284" s="285"/>
      <c r="C284" s="285"/>
      <c r="D284" s="285"/>
      <c r="E284" s="285"/>
      <c r="F284" s="285"/>
      <c r="G284" s="285"/>
      <c r="H284" s="285"/>
    </row>
    <row r="285" spans="1:8" x14ac:dyDescent="0.3">
      <c r="A285" s="285"/>
      <c r="B285" s="285"/>
      <c r="C285" s="285"/>
      <c r="D285" s="285"/>
      <c r="E285" s="285"/>
      <c r="F285" s="285"/>
      <c r="G285" s="285"/>
      <c r="H285" s="285"/>
    </row>
    <row r="286" spans="1:8" ht="20.399999999999999" customHeight="1" x14ac:dyDescent="0.3">
      <c r="A286" s="285"/>
      <c r="B286" s="285"/>
      <c r="C286" s="285"/>
      <c r="D286" s="285"/>
      <c r="E286" s="285"/>
      <c r="F286" s="285"/>
      <c r="G286" s="285"/>
      <c r="H286" s="285"/>
    </row>
    <row r="287" spans="1:8" x14ac:dyDescent="0.3">
      <c r="A287" s="285"/>
      <c r="B287" s="285"/>
      <c r="C287" s="285"/>
      <c r="D287" s="285"/>
      <c r="E287" s="285"/>
      <c r="F287" s="285"/>
      <c r="G287" s="285"/>
      <c r="H287" s="285"/>
    </row>
    <row r="288" spans="1:8" x14ac:dyDescent="0.3">
      <c r="A288" s="285"/>
      <c r="B288" s="285"/>
      <c r="C288" s="285"/>
      <c r="D288" s="285"/>
      <c r="E288" s="285"/>
      <c r="F288" s="285"/>
      <c r="G288" s="285"/>
      <c r="H288" s="285"/>
    </row>
    <row r="289" spans="1:8" x14ac:dyDescent="0.3">
      <c r="A289" s="285"/>
      <c r="B289" s="285"/>
      <c r="C289" s="285"/>
      <c r="D289" s="285"/>
      <c r="E289" s="285"/>
      <c r="F289" s="285"/>
      <c r="G289" s="285"/>
      <c r="H289" s="285"/>
    </row>
    <row r="290" spans="1:8" x14ac:dyDescent="0.3">
      <c r="A290" s="285"/>
      <c r="B290" s="285"/>
      <c r="C290" s="285"/>
      <c r="D290" s="285"/>
      <c r="E290" s="285"/>
      <c r="F290" s="285"/>
      <c r="G290" s="285"/>
      <c r="H290" s="285"/>
    </row>
    <row r="291" spans="1:8" ht="30" customHeight="1" x14ac:dyDescent="0.3">
      <c r="A291" s="285"/>
      <c r="B291" s="285"/>
      <c r="C291" s="285"/>
      <c r="D291" s="285"/>
      <c r="E291" s="285"/>
      <c r="F291" s="285"/>
      <c r="G291" s="285"/>
      <c r="H291" s="285"/>
    </row>
    <row r="292" spans="1:8" ht="30" customHeight="1" x14ac:dyDescent="0.3">
      <c r="A292" s="285"/>
      <c r="B292" s="285"/>
      <c r="C292" s="285"/>
      <c r="D292" s="285"/>
      <c r="E292" s="285"/>
      <c r="F292" s="285"/>
      <c r="G292" s="285"/>
      <c r="H292" s="285"/>
    </row>
    <row r="293" spans="1:8" x14ac:dyDescent="0.3">
      <c r="A293" s="285"/>
      <c r="B293" s="285"/>
      <c r="C293" s="285"/>
      <c r="D293" s="285"/>
      <c r="E293" s="285"/>
      <c r="F293" s="285"/>
      <c r="G293" s="285"/>
      <c r="H293" s="285"/>
    </row>
    <row r="294" spans="1:8" ht="15" customHeight="1" x14ac:dyDescent="0.3">
      <c r="A294" s="285"/>
      <c r="B294" s="285"/>
      <c r="C294" s="285"/>
      <c r="D294" s="285"/>
      <c r="E294" s="285"/>
      <c r="F294" s="285"/>
      <c r="G294" s="285"/>
      <c r="H294" s="285"/>
    </row>
    <row r="295" spans="1:8" x14ac:dyDescent="0.3">
      <c r="A295" s="285"/>
      <c r="B295" s="285"/>
      <c r="C295" s="285"/>
      <c r="D295" s="285"/>
      <c r="E295" s="285"/>
      <c r="F295" s="285"/>
      <c r="G295" s="285"/>
      <c r="H295" s="285"/>
    </row>
    <row r="296" spans="1:8" x14ac:dyDescent="0.3">
      <c r="A296" s="285"/>
      <c r="B296" s="285"/>
      <c r="C296" s="285"/>
      <c r="D296" s="285"/>
      <c r="E296" s="285"/>
      <c r="F296" s="285"/>
      <c r="G296" s="285"/>
      <c r="H296" s="285"/>
    </row>
    <row r="297" spans="1:8" s="238" customFormat="1" x14ac:dyDescent="0.3">
      <c r="A297" s="285"/>
      <c r="B297" s="285"/>
      <c r="C297" s="285"/>
      <c r="D297" s="285"/>
      <c r="E297" s="285"/>
      <c r="F297" s="285"/>
      <c r="G297" s="285"/>
      <c r="H297" s="285"/>
    </row>
    <row r="298" spans="1:8" s="238" customFormat="1" x14ac:dyDescent="0.3">
      <c r="A298" s="285"/>
      <c r="B298" s="285"/>
      <c r="C298" s="285"/>
      <c r="D298" s="285"/>
      <c r="E298" s="285"/>
      <c r="F298" s="285"/>
      <c r="G298" s="285"/>
      <c r="H298" s="285"/>
    </row>
    <row r="299" spans="1:8" x14ac:dyDescent="0.3">
      <c r="A299" s="285"/>
      <c r="B299" s="285"/>
      <c r="C299" s="285"/>
      <c r="D299" s="285"/>
      <c r="E299" s="285"/>
      <c r="F299" s="285"/>
      <c r="G299" s="285"/>
      <c r="H299" s="285"/>
    </row>
    <row r="300" spans="1:8" x14ac:dyDescent="0.3">
      <c r="A300" s="285"/>
      <c r="B300" s="285"/>
      <c r="C300" s="285"/>
      <c r="D300" s="285"/>
      <c r="E300" s="285"/>
      <c r="F300" s="285"/>
      <c r="G300" s="285"/>
      <c r="H300" s="285"/>
    </row>
    <row r="301" spans="1:8" x14ac:dyDescent="0.3">
      <c r="A301" s="285"/>
      <c r="B301" s="285"/>
      <c r="C301" s="285"/>
      <c r="D301" s="285"/>
      <c r="E301" s="285"/>
      <c r="F301" s="285"/>
      <c r="G301" s="285"/>
      <c r="H301" s="285"/>
    </row>
    <row r="302" spans="1:8" x14ac:dyDescent="0.3">
      <c r="A302" s="285"/>
      <c r="B302" s="285"/>
      <c r="C302" s="285"/>
      <c r="D302" s="285"/>
      <c r="E302" s="285"/>
      <c r="F302" s="285"/>
      <c r="G302" s="285"/>
      <c r="H302" s="285"/>
    </row>
    <row r="303" spans="1:8" x14ac:dyDescent="0.3">
      <c r="A303" s="285"/>
      <c r="B303" s="285"/>
      <c r="C303" s="285"/>
      <c r="D303" s="285"/>
      <c r="E303" s="285"/>
      <c r="F303" s="285"/>
      <c r="G303" s="285"/>
      <c r="H303" s="285"/>
    </row>
    <row r="304" spans="1:8" x14ac:dyDescent="0.3">
      <c r="A304" s="285"/>
      <c r="B304" s="285"/>
      <c r="C304" s="285"/>
      <c r="D304" s="285"/>
      <c r="E304" s="285"/>
      <c r="F304" s="285"/>
      <c r="G304" s="285"/>
      <c r="H304" s="285"/>
    </row>
    <row r="305" spans="1:8" x14ac:dyDescent="0.3">
      <c r="A305" s="285"/>
      <c r="B305" s="285"/>
      <c r="C305" s="285"/>
      <c r="D305" s="285"/>
      <c r="E305" s="285"/>
      <c r="F305" s="285"/>
      <c r="G305" s="285"/>
      <c r="H305" s="285"/>
    </row>
    <row r="306" spans="1:8" x14ac:dyDescent="0.3">
      <c r="A306" s="285"/>
      <c r="B306" s="285"/>
      <c r="C306" s="285"/>
      <c r="D306" s="285"/>
      <c r="E306" s="285"/>
      <c r="F306" s="285"/>
      <c r="G306" s="285"/>
      <c r="H306" s="285"/>
    </row>
    <row r="307" spans="1:8" x14ac:dyDescent="0.3">
      <c r="A307" s="285"/>
      <c r="B307" s="285"/>
      <c r="C307" s="285"/>
      <c r="D307" s="285"/>
      <c r="E307" s="285"/>
      <c r="F307" s="285"/>
      <c r="G307" s="285"/>
      <c r="H307" s="285"/>
    </row>
    <row r="308" spans="1:8" x14ac:dyDescent="0.3">
      <c r="A308" s="285"/>
      <c r="B308" s="285"/>
      <c r="C308" s="285"/>
      <c r="D308" s="285"/>
      <c r="E308" s="285"/>
      <c r="F308" s="285"/>
      <c r="G308" s="285"/>
      <c r="H308" s="285"/>
    </row>
    <row r="309" spans="1:8" ht="15" customHeight="1" x14ac:dyDescent="0.3">
      <c r="A309" s="285"/>
      <c r="B309" s="285"/>
      <c r="C309" s="285"/>
      <c r="D309" s="285"/>
      <c r="E309" s="285"/>
      <c r="F309" s="285"/>
      <c r="G309" s="285"/>
      <c r="H309" s="285"/>
    </row>
    <row r="310" spans="1:8" ht="15" customHeight="1" x14ac:dyDescent="0.3">
      <c r="A310" s="285"/>
      <c r="B310" s="285"/>
      <c r="C310" s="285"/>
      <c r="D310" s="285"/>
      <c r="E310" s="285"/>
      <c r="F310" s="285"/>
      <c r="G310" s="285"/>
      <c r="H310" s="285"/>
    </row>
    <row r="311" spans="1:8" x14ac:dyDescent="0.3">
      <c r="A311" s="285"/>
      <c r="B311" s="285"/>
      <c r="C311" s="285"/>
      <c r="D311" s="285"/>
      <c r="E311" s="285"/>
      <c r="F311" s="285"/>
      <c r="G311" s="285"/>
      <c r="H311" s="285"/>
    </row>
    <row r="312" spans="1:8" ht="39" customHeight="1" x14ac:dyDescent="0.3">
      <c r="A312" s="285"/>
      <c r="B312" s="285"/>
      <c r="C312" s="285"/>
      <c r="D312" s="285"/>
      <c r="E312" s="285"/>
      <c r="F312" s="285"/>
      <c r="G312" s="285"/>
      <c r="H312" s="285"/>
    </row>
    <row r="313" spans="1:8" x14ac:dyDescent="0.3">
      <c r="A313" s="285"/>
      <c r="B313" s="285"/>
      <c r="C313" s="285"/>
      <c r="D313" s="285"/>
      <c r="E313" s="285"/>
      <c r="F313" s="285"/>
      <c r="G313" s="285"/>
      <c r="H313" s="285"/>
    </row>
    <row r="314" spans="1:8" x14ac:dyDescent="0.3">
      <c r="A314" s="285"/>
      <c r="B314" s="285"/>
      <c r="C314" s="285"/>
      <c r="D314" s="285"/>
      <c r="E314" s="285"/>
      <c r="F314" s="285"/>
      <c r="G314" s="285"/>
      <c r="H314" s="285"/>
    </row>
    <row r="315" spans="1:8" x14ac:dyDescent="0.3">
      <c r="A315" s="285"/>
      <c r="B315" s="285"/>
      <c r="C315" s="285"/>
      <c r="D315" s="285"/>
      <c r="E315" s="285"/>
      <c r="F315" s="285"/>
      <c r="G315" s="285"/>
      <c r="H315" s="285"/>
    </row>
    <row r="316" spans="1:8" ht="82.2" customHeight="1" x14ac:dyDescent="0.3">
      <c r="A316" s="285"/>
      <c r="B316" s="285"/>
      <c r="C316" s="285"/>
      <c r="D316" s="285"/>
      <c r="E316" s="285"/>
      <c r="F316" s="285"/>
      <c r="G316" s="285"/>
      <c r="H316" s="285"/>
    </row>
    <row r="317" spans="1:8" x14ac:dyDescent="0.3">
      <c r="A317" s="285"/>
      <c r="B317" s="285"/>
      <c r="C317" s="285"/>
      <c r="D317" s="285"/>
      <c r="E317" s="285"/>
      <c r="F317" s="285"/>
      <c r="G317" s="285"/>
      <c r="H317" s="285"/>
    </row>
    <row r="318" spans="1:8" x14ac:dyDescent="0.3">
      <c r="A318" s="285"/>
      <c r="B318" s="285"/>
      <c r="C318" s="285"/>
      <c r="D318" s="285"/>
      <c r="E318" s="285"/>
      <c r="F318" s="285"/>
      <c r="G318" s="285"/>
      <c r="H318" s="285"/>
    </row>
    <row r="319" spans="1:8" ht="15" customHeight="1" x14ac:dyDescent="0.3">
      <c r="A319" s="285"/>
      <c r="B319" s="285"/>
      <c r="C319" s="285"/>
      <c r="D319" s="285"/>
      <c r="E319" s="285"/>
      <c r="F319" s="285"/>
      <c r="G319" s="285"/>
      <c r="H319" s="285"/>
    </row>
    <row r="320" spans="1:8" x14ac:dyDescent="0.3">
      <c r="A320" s="285"/>
      <c r="B320" s="285"/>
      <c r="C320" s="285"/>
      <c r="D320" s="285"/>
      <c r="E320" s="285"/>
      <c r="F320" s="285"/>
      <c r="G320" s="285"/>
      <c r="H320" s="285"/>
    </row>
    <row r="321" spans="1:8" x14ac:dyDescent="0.3">
      <c r="A321" s="285"/>
      <c r="B321" s="285"/>
      <c r="C321" s="285"/>
      <c r="D321" s="285"/>
      <c r="E321" s="285"/>
      <c r="F321" s="285"/>
      <c r="G321" s="285"/>
      <c r="H321" s="285"/>
    </row>
    <row r="322" spans="1:8" x14ac:dyDescent="0.3">
      <c r="A322" s="285"/>
      <c r="B322" s="285"/>
      <c r="C322" s="285"/>
      <c r="D322" s="285"/>
      <c r="E322" s="285"/>
      <c r="F322" s="285"/>
      <c r="G322" s="285"/>
      <c r="H322" s="285"/>
    </row>
    <row r="323" spans="1:8" ht="45" customHeight="1" x14ac:dyDescent="0.3">
      <c r="A323" s="285"/>
      <c r="B323" s="285"/>
      <c r="C323" s="285"/>
      <c r="D323" s="285"/>
      <c r="E323" s="285"/>
      <c r="F323" s="285"/>
      <c r="G323" s="285"/>
      <c r="H323" s="285"/>
    </row>
    <row r="324" spans="1:8" x14ac:dyDescent="0.3">
      <c r="A324" s="285"/>
      <c r="B324" s="285"/>
      <c r="C324" s="285"/>
      <c r="D324" s="285"/>
      <c r="E324" s="285"/>
      <c r="F324" s="285"/>
      <c r="G324" s="285"/>
      <c r="H324" s="285"/>
    </row>
    <row r="325" spans="1:8" ht="45" customHeight="1" x14ac:dyDescent="0.3">
      <c r="A325" s="285"/>
      <c r="B325" s="285"/>
      <c r="C325" s="285"/>
      <c r="D325" s="285"/>
      <c r="E325" s="285"/>
      <c r="F325" s="285"/>
      <c r="G325" s="285"/>
      <c r="H325" s="285"/>
    </row>
    <row r="326" spans="1:8" ht="15" customHeight="1" x14ac:dyDescent="0.3">
      <c r="A326" s="285"/>
      <c r="B326" s="285"/>
      <c r="C326" s="285"/>
      <c r="D326" s="285"/>
      <c r="E326" s="285"/>
      <c r="F326" s="285"/>
      <c r="G326" s="285"/>
      <c r="H326" s="285"/>
    </row>
    <row r="327" spans="1:8" ht="15" customHeight="1" x14ac:dyDescent="0.3">
      <c r="A327" s="285"/>
      <c r="B327" s="285"/>
      <c r="C327" s="285"/>
      <c r="D327" s="285"/>
      <c r="E327" s="285"/>
      <c r="F327" s="285"/>
      <c r="G327" s="285"/>
      <c r="H327" s="285"/>
    </row>
    <row r="328" spans="1:8" x14ac:dyDescent="0.3">
      <c r="A328" s="285"/>
      <c r="B328" s="285"/>
      <c r="C328" s="285"/>
      <c r="D328" s="285"/>
      <c r="E328" s="285"/>
      <c r="F328" s="285"/>
      <c r="G328" s="285"/>
      <c r="H328" s="285"/>
    </row>
    <row r="329" spans="1:8" x14ac:dyDescent="0.3">
      <c r="A329" s="285"/>
      <c r="B329" s="285"/>
      <c r="C329" s="285"/>
      <c r="D329" s="285"/>
      <c r="E329" s="285"/>
      <c r="F329" s="285"/>
      <c r="G329" s="285"/>
      <c r="H329" s="285"/>
    </row>
    <row r="330" spans="1:8" x14ac:dyDescent="0.3">
      <c r="A330" s="285"/>
      <c r="B330" s="285"/>
      <c r="C330" s="285"/>
      <c r="D330" s="285"/>
      <c r="E330" s="285"/>
      <c r="F330" s="285"/>
      <c r="G330" s="285"/>
      <c r="H330" s="285"/>
    </row>
    <row r="331" spans="1:8" x14ac:dyDescent="0.3">
      <c r="A331" s="285"/>
      <c r="B331" s="285"/>
      <c r="C331" s="285"/>
      <c r="D331" s="285"/>
      <c r="E331" s="285"/>
      <c r="F331" s="285"/>
      <c r="G331" s="285"/>
      <c r="H331" s="285"/>
    </row>
    <row r="332" spans="1:8" x14ac:dyDescent="0.3">
      <c r="A332" s="285"/>
      <c r="B332" s="285"/>
      <c r="C332" s="285"/>
      <c r="D332" s="285"/>
      <c r="E332" s="285"/>
      <c r="F332" s="285"/>
      <c r="G332" s="285"/>
      <c r="H332" s="285"/>
    </row>
    <row r="333" spans="1:8" ht="15" customHeight="1" x14ac:dyDescent="0.3">
      <c r="A333" s="285"/>
      <c r="B333" s="285"/>
      <c r="C333" s="285"/>
      <c r="D333" s="285"/>
      <c r="E333" s="285"/>
      <c r="F333" s="285"/>
      <c r="G333" s="285"/>
      <c r="H333" s="285"/>
    </row>
    <row r="334" spans="1:8" x14ac:dyDescent="0.3">
      <c r="A334" s="285"/>
      <c r="B334" s="285"/>
      <c r="C334" s="285"/>
      <c r="D334" s="285"/>
      <c r="E334" s="285"/>
      <c r="F334" s="285"/>
      <c r="G334" s="285"/>
      <c r="H334" s="285"/>
    </row>
    <row r="335" spans="1:8" x14ac:dyDescent="0.3">
      <c r="A335" s="285"/>
      <c r="B335" s="285"/>
      <c r="C335" s="285"/>
      <c r="D335" s="285"/>
      <c r="E335" s="285"/>
      <c r="F335" s="285"/>
      <c r="G335" s="285"/>
      <c r="H335" s="285"/>
    </row>
    <row r="336" spans="1:8" x14ac:dyDescent="0.3">
      <c r="A336" s="285"/>
      <c r="B336" s="285"/>
      <c r="C336" s="285"/>
      <c r="D336" s="285"/>
      <c r="E336" s="285"/>
      <c r="F336" s="285"/>
      <c r="G336" s="285"/>
      <c r="H336" s="285"/>
    </row>
    <row r="337" spans="1:8" x14ac:dyDescent="0.3">
      <c r="A337" s="285"/>
      <c r="B337" s="285"/>
      <c r="C337" s="285"/>
      <c r="D337" s="285"/>
      <c r="E337" s="285"/>
      <c r="F337" s="285"/>
      <c r="G337" s="285"/>
      <c r="H337" s="285"/>
    </row>
    <row r="338" spans="1:8" ht="20.399999999999999" customHeight="1" x14ac:dyDescent="0.3">
      <c r="A338" s="285"/>
      <c r="B338" s="285"/>
      <c r="C338" s="285"/>
      <c r="D338" s="285"/>
      <c r="E338" s="285"/>
      <c r="F338" s="285"/>
      <c r="G338" s="285"/>
      <c r="H338" s="285"/>
    </row>
    <row r="339" spans="1:8" x14ac:dyDescent="0.3">
      <c r="A339" s="285"/>
      <c r="B339" s="285"/>
      <c r="C339" s="285"/>
      <c r="D339" s="285"/>
      <c r="E339" s="285"/>
      <c r="F339" s="285"/>
      <c r="G339" s="285"/>
      <c r="H339" s="285"/>
    </row>
    <row r="340" spans="1:8" x14ac:dyDescent="0.3">
      <c r="A340" s="285"/>
      <c r="B340" s="285"/>
      <c r="C340" s="285"/>
      <c r="D340" s="285"/>
      <c r="E340" s="285"/>
      <c r="F340" s="285"/>
      <c r="G340" s="285"/>
      <c r="H340" s="285"/>
    </row>
    <row r="341" spans="1:8" x14ac:dyDescent="0.3">
      <c r="A341" s="285"/>
      <c r="B341" s="285"/>
      <c r="C341" s="285"/>
      <c r="D341" s="285"/>
      <c r="E341" s="285"/>
      <c r="F341" s="285"/>
      <c r="G341" s="285"/>
      <c r="H341" s="285"/>
    </row>
    <row r="342" spans="1:8" s="238" customFormat="1" x14ac:dyDescent="0.3">
      <c r="A342" s="285"/>
      <c r="B342" s="285"/>
      <c r="C342" s="285"/>
      <c r="D342" s="285"/>
      <c r="E342" s="285"/>
      <c r="F342" s="285"/>
      <c r="G342" s="285"/>
      <c r="H342" s="285"/>
    </row>
    <row r="343" spans="1:8" s="238" customFormat="1" x14ac:dyDescent="0.3">
      <c r="A343" s="285"/>
      <c r="B343" s="285"/>
      <c r="C343" s="285"/>
      <c r="D343" s="285"/>
      <c r="E343" s="285"/>
      <c r="F343" s="285"/>
      <c r="G343" s="285"/>
      <c r="H343" s="285"/>
    </row>
    <row r="344" spans="1:8" x14ac:dyDescent="0.3">
      <c r="A344" s="285"/>
      <c r="B344" s="285"/>
      <c r="C344" s="285"/>
      <c r="D344" s="285"/>
      <c r="E344" s="285"/>
      <c r="F344" s="285"/>
      <c r="G344" s="285"/>
      <c r="H344" s="285"/>
    </row>
    <row r="345" spans="1:8" x14ac:dyDescent="0.3">
      <c r="A345" s="285"/>
      <c r="B345" s="285"/>
      <c r="C345" s="285"/>
      <c r="D345" s="285"/>
      <c r="E345" s="285"/>
      <c r="F345" s="285"/>
      <c r="G345" s="285"/>
      <c r="H345" s="285"/>
    </row>
    <row r="346" spans="1:8" x14ac:dyDescent="0.3">
      <c r="A346" s="285"/>
      <c r="B346" s="285"/>
      <c r="C346" s="285"/>
      <c r="D346" s="285"/>
      <c r="E346" s="285"/>
      <c r="F346" s="285"/>
      <c r="G346" s="285"/>
      <c r="H346" s="285"/>
    </row>
    <row r="347" spans="1:8" x14ac:dyDescent="0.3">
      <c r="A347" s="285"/>
      <c r="B347" s="285"/>
      <c r="C347" s="285"/>
      <c r="D347" s="285"/>
      <c r="E347" s="285"/>
      <c r="F347" s="285"/>
      <c r="G347" s="285"/>
      <c r="H347" s="285"/>
    </row>
    <row r="348" spans="1:8" x14ac:dyDescent="0.3">
      <c r="A348" s="285"/>
      <c r="B348" s="285"/>
      <c r="C348" s="285"/>
      <c r="D348" s="285"/>
      <c r="E348" s="285"/>
      <c r="F348" s="285"/>
      <c r="G348" s="285"/>
      <c r="H348" s="285"/>
    </row>
    <row r="349" spans="1:8" x14ac:dyDescent="0.3">
      <c r="A349" s="285"/>
      <c r="B349" s="285"/>
      <c r="C349" s="285"/>
      <c r="D349" s="285"/>
      <c r="E349" s="285"/>
      <c r="F349" s="285"/>
      <c r="G349" s="285"/>
      <c r="H349" s="285"/>
    </row>
    <row r="350" spans="1:8" x14ac:dyDescent="0.3">
      <c r="A350" s="285"/>
      <c r="B350" s="285"/>
      <c r="C350" s="285"/>
      <c r="D350" s="285"/>
      <c r="E350" s="285"/>
      <c r="F350" s="285"/>
      <c r="G350" s="285"/>
      <c r="H350" s="285"/>
    </row>
    <row r="351" spans="1:8" x14ac:dyDescent="0.3">
      <c r="A351" s="285"/>
      <c r="B351" s="285"/>
      <c r="C351" s="285"/>
      <c r="D351" s="285"/>
      <c r="E351" s="285"/>
      <c r="F351" s="285"/>
      <c r="G351" s="285"/>
      <c r="H351" s="285"/>
    </row>
    <row r="352" spans="1:8" x14ac:dyDescent="0.3">
      <c r="A352" s="285"/>
      <c r="B352" s="285"/>
      <c r="C352" s="285"/>
      <c r="D352" s="285"/>
      <c r="E352" s="285"/>
      <c r="F352" s="285"/>
      <c r="G352" s="285"/>
      <c r="H352" s="285"/>
    </row>
    <row r="353" spans="1:8" x14ac:dyDescent="0.3">
      <c r="A353" s="285"/>
      <c r="B353" s="285"/>
      <c r="C353" s="285"/>
      <c r="D353" s="285"/>
      <c r="E353" s="285"/>
      <c r="F353" s="285"/>
      <c r="G353" s="285"/>
      <c r="H353" s="285"/>
    </row>
    <row r="354" spans="1:8" x14ac:dyDescent="0.3">
      <c r="A354" s="285"/>
      <c r="B354" s="285"/>
      <c r="C354" s="285"/>
      <c r="D354" s="285"/>
      <c r="E354" s="285"/>
      <c r="F354" s="285"/>
      <c r="G354" s="285"/>
      <c r="H354" s="285"/>
    </row>
    <row r="355" spans="1:8" x14ac:dyDescent="0.3">
      <c r="A355" s="285"/>
      <c r="B355" s="285"/>
      <c r="C355" s="285"/>
      <c r="D355" s="285"/>
      <c r="E355" s="285"/>
      <c r="F355" s="285"/>
      <c r="G355" s="285"/>
      <c r="H355" s="285"/>
    </row>
    <row r="356" spans="1:8" x14ac:dyDescent="0.3">
      <c r="A356" s="285"/>
      <c r="B356" s="285"/>
      <c r="C356" s="285"/>
      <c r="D356" s="285"/>
      <c r="E356" s="285"/>
      <c r="F356" s="285"/>
      <c r="G356" s="285"/>
      <c r="H356" s="285"/>
    </row>
    <row r="357" spans="1:8" x14ac:dyDescent="0.3">
      <c r="A357" s="285"/>
      <c r="B357" s="285"/>
      <c r="C357" s="285"/>
      <c r="D357" s="285"/>
      <c r="E357" s="285"/>
      <c r="F357" s="285"/>
      <c r="G357" s="285"/>
      <c r="H357" s="285"/>
    </row>
    <row r="358" spans="1:8" x14ac:dyDescent="0.3">
      <c r="A358" s="285"/>
      <c r="B358" s="285"/>
      <c r="C358" s="285"/>
      <c r="D358" s="285"/>
      <c r="E358" s="285"/>
      <c r="F358" s="285"/>
      <c r="G358" s="285"/>
      <c r="H358" s="285"/>
    </row>
    <row r="359" spans="1:8" x14ac:dyDescent="0.3">
      <c r="A359" s="285"/>
      <c r="B359" s="285"/>
      <c r="C359" s="285"/>
      <c r="D359" s="285"/>
      <c r="E359" s="285"/>
      <c r="F359" s="285"/>
      <c r="G359" s="285"/>
      <c r="H359" s="285"/>
    </row>
    <row r="360" spans="1:8" x14ac:dyDescent="0.3">
      <c r="A360" s="285"/>
      <c r="B360" s="285"/>
      <c r="C360" s="285"/>
      <c r="D360" s="285"/>
      <c r="E360" s="285"/>
      <c r="F360" s="285"/>
      <c r="G360" s="285"/>
      <c r="H360" s="285"/>
    </row>
    <row r="361" spans="1:8" ht="20.399999999999999" customHeight="1" x14ac:dyDescent="0.3">
      <c r="A361" s="285"/>
      <c r="B361" s="285"/>
      <c r="C361" s="285"/>
      <c r="D361" s="285"/>
      <c r="E361" s="285"/>
      <c r="F361" s="285"/>
      <c r="G361" s="285"/>
      <c r="H361" s="285"/>
    </row>
    <row r="362" spans="1:8" x14ac:dyDescent="0.3">
      <c r="A362" s="285"/>
      <c r="B362" s="285"/>
      <c r="C362" s="285"/>
      <c r="D362" s="285"/>
      <c r="E362" s="285"/>
      <c r="F362" s="285"/>
      <c r="G362" s="285"/>
      <c r="H362" s="285"/>
    </row>
    <row r="363" spans="1:8" x14ac:dyDescent="0.3">
      <c r="A363" s="285"/>
      <c r="B363" s="285"/>
      <c r="C363" s="285"/>
      <c r="D363" s="285"/>
      <c r="E363" s="285"/>
      <c r="F363" s="285"/>
      <c r="G363" s="285"/>
      <c r="H363" s="285"/>
    </row>
    <row r="364" spans="1:8" ht="43.95" customHeight="1" x14ac:dyDescent="0.3">
      <c r="A364" s="285"/>
      <c r="B364" s="285"/>
      <c r="C364" s="285"/>
      <c r="D364" s="285"/>
      <c r="E364" s="285"/>
      <c r="F364" s="285"/>
      <c r="G364" s="285"/>
      <c r="H364" s="285"/>
    </row>
    <row r="365" spans="1:8" x14ac:dyDescent="0.3">
      <c r="A365" s="285"/>
      <c r="B365" s="285"/>
      <c r="C365" s="285"/>
      <c r="D365" s="285"/>
      <c r="E365" s="285"/>
      <c r="F365" s="285"/>
      <c r="G365" s="285"/>
      <c r="H365" s="285"/>
    </row>
    <row r="366" spans="1:8" x14ac:dyDescent="0.3">
      <c r="A366" s="285"/>
      <c r="B366" s="285"/>
      <c r="C366" s="285"/>
      <c r="D366" s="285"/>
      <c r="E366" s="285"/>
      <c r="F366" s="285"/>
      <c r="G366" s="285"/>
      <c r="H366" s="285"/>
    </row>
    <row r="367" spans="1:8" x14ac:dyDescent="0.3">
      <c r="A367" s="285"/>
      <c r="B367" s="285"/>
      <c r="C367" s="285"/>
      <c r="D367" s="285"/>
      <c r="E367" s="285"/>
      <c r="F367" s="285"/>
      <c r="G367" s="285"/>
      <c r="H367" s="285"/>
    </row>
    <row r="368" spans="1:8" ht="90.6" customHeight="1" x14ac:dyDescent="0.3">
      <c r="A368" s="285"/>
      <c r="B368" s="285"/>
      <c r="C368" s="285"/>
      <c r="D368" s="285"/>
      <c r="E368" s="285"/>
      <c r="F368" s="285"/>
      <c r="G368" s="285"/>
      <c r="H368" s="285"/>
    </row>
    <row r="369" spans="1:8" x14ac:dyDescent="0.3">
      <c r="A369" s="285"/>
      <c r="B369" s="285"/>
      <c r="C369" s="285"/>
      <c r="D369" s="285"/>
      <c r="E369" s="285"/>
      <c r="F369" s="285"/>
      <c r="G369" s="285"/>
      <c r="H369" s="285"/>
    </row>
    <row r="370" spans="1:8" x14ac:dyDescent="0.3">
      <c r="A370" s="285"/>
      <c r="B370" s="285"/>
      <c r="C370" s="285"/>
      <c r="D370" s="285"/>
      <c r="E370" s="285"/>
      <c r="F370" s="285"/>
      <c r="G370" s="285"/>
      <c r="H370" s="285"/>
    </row>
    <row r="371" spans="1:8" ht="15" customHeight="1" x14ac:dyDescent="0.3">
      <c r="A371" s="285"/>
      <c r="B371" s="285"/>
      <c r="C371" s="285"/>
      <c r="D371" s="285"/>
      <c r="E371" s="285"/>
      <c r="F371" s="285"/>
      <c r="G371" s="285"/>
      <c r="H371" s="285"/>
    </row>
    <row r="372" spans="1:8" x14ac:dyDescent="0.3">
      <c r="A372" s="285"/>
      <c r="B372" s="285"/>
      <c r="C372" s="285"/>
      <c r="D372" s="285"/>
      <c r="E372" s="285"/>
      <c r="F372" s="285"/>
      <c r="G372" s="285"/>
      <c r="H372" s="285"/>
    </row>
    <row r="373" spans="1:8" x14ac:dyDescent="0.3">
      <c r="A373" s="285"/>
      <c r="B373" s="285"/>
      <c r="C373" s="285"/>
      <c r="D373" s="285"/>
      <c r="E373" s="285"/>
      <c r="F373" s="285"/>
      <c r="G373" s="285"/>
      <c r="H373" s="285"/>
    </row>
    <row r="374" spans="1:8" x14ac:dyDescent="0.3">
      <c r="A374" s="285"/>
      <c r="B374" s="285"/>
      <c r="C374" s="285"/>
      <c r="D374" s="285"/>
      <c r="E374" s="285"/>
      <c r="F374" s="285"/>
      <c r="G374" s="285"/>
      <c r="H374" s="285"/>
    </row>
    <row r="375" spans="1:8" x14ac:dyDescent="0.3">
      <c r="A375" s="285"/>
      <c r="B375" s="285"/>
      <c r="C375" s="285"/>
      <c r="D375" s="285"/>
      <c r="E375" s="285"/>
      <c r="F375" s="285"/>
      <c r="G375" s="285"/>
      <c r="H375" s="285"/>
    </row>
    <row r="376" spans="1:8" x14ac:dyDescent="0.3">
      <c r="A376" s="285"/>
      <c r="B376" s="285"/>
      <c r="C376" s="285"/>
      <c r="D376" s="285"/>
      <c r="E376" s="285"/>
      <c r="F376" s="285"/>
      <c r="G376" s="285"/>
      <c r="H376" s="285"/>
    </row>
    <row r="377" spans="1:8" x14ac:dyDescent="0.3">
      <c r="A377" s="285"/>
      <c r="B377" s="285"/>
      <c r="C377" s="285"/>
      <c r="D377" s="285"/>
      <c r="E377" s="285"/>
      <c r="F377" s="285"/>
      <c r="G377" s="285"/>
      <c r="H377" s="285"/>
    </row>
    <row r="378" spans="1:8" ht="15" customHeight="1" x14ac:dyDescent="0.3">
      <c r="A378" s="285"/>
      <c r="B378" s="285"/>
      <c r="C378" s="285"/>
      <c r="D378" s="285"/>
      <c r="E378" s="285"/>
      <c r="F378" s="285"/>
      <c r="G378" s="285"/>
      <c r="H378" s="285"/>
    </row>
    <row r="379" spans="1:8" ht="15" customHeight="1" x14ac:dyDescent="0.3">
      <c r="A379" s="285"/>
      <c r="B379" s="285"/>
      <c r="C379" s="285"/>
      <c r="D379" s="285"/>
      <c r="E379" s="285"/>
      <c r="F379" s="285"/>
      <c r="G379" s="285"/>
      <c r="H379" s="285"/>
    </row>
    <row r="380" spans="1:8" x14ac:dyDescent="0.3">
      <c r="A380" s="285"/>
      <c r="B380" s="285"/>
      <c r="C380" s="285"/>
      <c r="D380" s="285"/>
      <c r="E380" s="285"/>
      <c r="F380" s="285"/>
      <c r="G380" s="285"/>
      <c r="H380" s="285"/>
    </row>
    <row r="381" spans="1:8" x14ac:dyDescent="0.3">
      <c r="A381" s="285"/>
      <c r="B381" s="285"/>
      <c r="C381" s="285"/>
      <c r="D381" s="285"/>
      <c r="E381" s="285"/>
      <c r="F381" s="285"/>
      <c r="G381" s="285"/>
      <c r="H381" s="285"/>
    </row>
    <row r="382" spans="1:8" x14ac:dyDescent="0.3">
      <c r="A382" s="285"/>
      <c r="B382" s="285"/>
      <c r="C382" s="285"/>
      <c r="D382" s="285"/>
      <c r="E382" s="285"/>
      <c r="F382" s="285"/>
      <c r="G382" s="285"/>
      <c r="H382" s="285"/>
    </row>
    <row r="383" spans="1:8" x14ac:dyDescent="0.3">
      <c r="A383" s="285"/>
      <c r="B383" s="285"/>
      <c r="C383" s="285"/>
      <c r="D383" s="285"/>
      <c r="E383" s="285"/>
      <c r="F383" s="285"/>
      <c r="G383" s="285"/>
      <c r="H383" s="285"/>
    </row>
    <row r="384" spans="1:8" x14ac:dyDescent="0.3">
      <c r="A384" s="285"/>
      <c r="B384" s="285"/>
      <c r="C384" s="285"/>
      <c r="D384" s="285"/>
      <c r="E384" s="285"/>
      <c r="F384" s="285"/>
      <c r="G384" s="285"/>
      <c r="H384" s="285"/>
    </row>
    <row r="385" spans="1:8" ht="15" customHeight="1" x14ac:dyDescent="0.3">
      <c r="A385" s="285"/>
      <c r="B385" s="285"/>
      <c r="C385" s="285"/>
      <c r="D385" s="285"/>
      <c r="E385" s="285"/>
      <c r="F385" s="285"/>
      <c r="G385" s="285"/>
      <c r="H385" s="285"/>
    </row>
    <row r="386" spans="1:8" x14ac:dyDescent="0.3">
      <c r="A386" s="285"/>
      <c r="B386" s="285"/>
      <c r="C386" s="285"/>
      <c r="D386" s="285"/>
      <c r="E386" s="285"/>
      <c r="F386" s="285"/>
      <c r="G386" s="285"/>
      <c r="H386" s="285"/>
    </row>
    <row r="387" spans="1:8" x14ac:dyDescent="0.3">
      <c r="A387" s="285"/>
      <c r="B387" s="285"/>
      <c r="C387" s="285"/>
      <c r="D387" s="285"/>
      <c r="E387" s="285"/>
      <c r="F387" s="285"/>
      <c r="G387" s="285"/>
      <c r="H387" s="285"/>
    </row>
    <row r="388" spans="1:8" x14ac:dyDescent="0.3">
      <c r="A388" s="285"/>
      <c r="B388" s="285"/>
      <c r="C388" s="285"/>
      <c r="D388" s="285"/>
      <c r="E388" s="285"/>
      <c r="F388" s="285"/>
      <c r="G388" s="285"/>
      <c r="H388" s="285"/>
    </row>
    <row r="389" spans="1:8" x14ac:dyDescent="0.3">
      <c r="A389" s="285"/>
      <c r="B389" s="285"/>
      <c r="C389" s="285"/>
      <c r="D389" s="285"/>
      <c r="E389" s="285"/>
      <c r="F389" s="285"/>
      <c r="G389" s="285"/>
      <c r="H389" s="285"/>
    </row>
    <row r="390" spans="1:8" ht="20.399999999999999" customHeight="1" x14ac:dyDescent="0.3">
      <c r="A390" s="285"/>
      <c r="B390" s="285"/>
      <c r="C390" s="285"/>
      <c r="D390" s="285"/>
      <c r="E390" s="285"/>
      <c r="F390" s="285"/>
      <c r="G390" s="285"/>
      <c r="H390" s="285"/>
    </row>
    <row r="391" spans="1:8" x14ac:dyDescent="0.3">
      <c r="A391" s="285"/>
      <c r="B391" s="285"/>
      <c r="C391" s="285"/>
      <c r="D391" s="285"/>
      <c r="E391" s="285"/>
      <c r="F391" s="285"/>
      <c r="G391" s="285"/>
      <c r="H391" s="285"/>
    </row>
    <row r="392" spans="1:8" x14ac:dyDescent="0.3">
      <c r="A392" s="285"/>
      <c r="B392" s="285"/>
      <c r="C392" s="285"/>
      <c r="D392" s="285"/>
      <c r="E392" s="285"/>
      <c r="F392" s="285"/>
      <c r="G392" s="285"/>
      <c r="H392" s="285"/>
    </row>
    <row r="393" spans="1:8" x14ac:dyDescent="0.3">
      <c r="A393" s="285"/>
      <c r="B393" s="285"/>
      <c r="C393" s="285"/>
      <c r="D393" s="285"/>
      <c r="E393" s="285"/>
      <c r="F393" s="285"/>
      <c r="G393" s="285"/>
      <c r="H393" s="285"/>
    </row>
    <row r="394" spans="1:8" s="238" customFormat="1" x14ac:dyDescent="0.3">
      <c r="A394" s="285"/>
      <c r="B394" s="285"/>
      <c r="C394" s="285"/>
      <c r="D394" s="285"/>
      <c r="E394" s="285"/>
      <c r="F394" s="285"/>
      <c r="G394" s="285"/>
      <c r="H394" s="285"/>
    </row>
    <row r="395" spans="1:8" s="238" customFormat="1" x14ac:dyDescent="0.3">
      <c r="A395" s="285"/>
      <c r="B395" s="285"/>
      <c r="C395" s="285"/>
      <c r="D395" s="285"/>
      <c r="E395" s="285"/>
      <c r="F395" s="285"/>
      <c r="G395" s="285"/>
      <c r="H395" s="285"/>
    </row>
    <row r="396" spans="1:8" x14ac:dyDescent="0.3">
      <c r="A396" s="285"/>
      <c r="B396" s="285"/>
      <c r="C396" s="285"/>
      <c r="D396" s="285"/>
      <c r="E396" s="285"/>
      <c r="F396" s="285"/>
      <c r="G396" s="285"/>
      <c r="H396" s="285"/>
    </row>
    <row r="397" spans="1:8" x14ac:dyDescent="0.3">
      <c r="A397" s="285"/>
      <c r="B397" s="285"/>
      <c r="C397" s="285"/>
      <c r="D397" s="285"/>
      <c r="E397" s="285"/>
      <c r="F397" s="285"/>
      <c r="G397" s="285"/>
      <c r="H397" s="285"/>
    </row>
    <row r="398" spans="1:8" x14ac:dyDescent="0.3">
      <c r="A398" s="285"/>
      <c r="B398" s="285"/>
      <c r="C398" s="285"/>
      <c r="D398" s="285"/>
      <c r="E398" s="285"/>
      <c r="F398" s="285"/>
      <c r="G398" s="285"/>
      <c r="H398" s="285"/>
    </row>
    <row r="399" spans="1:8" x14ac:dyDescent="0.3">
      <c r="A399" s="285"/>
      <c r="B399" s="285"/>
      <c r="C399" s="285"/>
      <c r="D399" s="285"/>
      <c r="E399" s="285"/>
      <c r="F399" s="285"/>
      <c r="G399" s="285"/>
      <c r="H399" s="285"/>
    </row>
    <row r="400" spans="1:8" x14ac:dyDescent="0.3">
      <c r="A400" s="285"/>
      <c r="B400" s="285"/>
      <c r="C400" s="285"/>
      <c r="D400" s="285"/>
      <c r="E400" s="285"/>
      <c r="F400" s="285"/>
      <c r="G400" s="285"/>
      <c r="H400" s="285"/>
    </row>
    <row r="401" spans="1:8" x14ac:dyDescent="0.3">
      <c r="A401" s="285"/>
      <c r="B401" s="285"/>
      <c r="C401" s="285"/>
      <c r="D401" s="285"/>
      <c r="E401" s="285"/>
      <c r="F401" s="285"/>
      <c r="G401" s="285"/>
      <c r="H401" s="285"/>
    </row>
    <row r="402" spans="1:8" x14ac:dyDescent="0.3">
      <c r="A402" s="285"/>
      <c r="B402" s="285"/>
      <c r="C402" s="285"/>
      <c r="D402" s="285"/>
      <c r="E402" s="285"/>
      <c r="F402" s="285"/>
      <c r="G402" s="285"/>
      <c r="H402" s="285"/>
    </row>
    <row r="403" spans="1:8" x14ac:dyDescent="0.3">
      <c r="A403" s="285"/>
      <c r="B403" s="285"/>
      <c r="C403" s="285"/>
      <c r="D403" s="285"/>
      <c r="E403" s="285"/>
      <c r="F403" s="285"/>
      <c r="G403" s="285"/>
      <c r="H403" s="285"/>
    </row>
    <row r="404" spans="1:8" x14ac:dyDescent="0.3">
      <c r="A404" s="285"/>
      <c r="B404" s="285"/>
      <c r="C404" s="285"/>
      <c r="D404" s="285"/>
      <c r="E404" s="285"/>
      <c r="F404" s="285"/>
      <c r="G404" s="285"/>
      <c r="H404" s="285"/>
    </row>
    <row r="405" spans="1:8" x14ac:dyDescent="0.3">
      <c r="A405" s="285"/>
      <c r="B405" s="285"/>
      <c r="C405" s="285"/>
      <c r="D405" s="285"/>
      <c r="E405" s="285"/>
      <c r="F405" s="285"/>
      <c r="G405" s="285"/>
      <c r="H405" s="285"/>
    </row>
    <row r="406" spans="1:8" x14ac:dyDescent="0.3">
      <c r="A406" s="285"/>
      <c r="B406" s="285"/>
      <c r="C406" s="285"/>
      <c r="D406" s="285"/>
      <c r="E406" s="285"/>
      <c r="F406" s="285"/>
      <c r="G406" s="285"/>
      <c r="H406" s="285"/>
    </row>
    <row r="407" spans="1:8" x14ac:dyDescent="0.3">
      <c r="A407" s="285"/>
      <c r="B407" s="285"/>
      <c r="C407" s="285"/>
      <c r="D407" s="285"/>
      <c r="E407" s="285"/>
      <c r="F407" s="285"/>
      <c r="G407" s="285"/>
      <c r="H407" s="285"/>
    </row>
    <row r="408" spans="1:8" x14ac:dyDescent="0.3">
      <c r="A408" s="285"/>
      <c r="B408" s="285"/>
      <c r="C408" s="285"/>
      <c r="D408" s="285"/>
      <c r="E408" s="285"/>
      <c r="F408" s="285"/>
      <c r="G408" s="285"/>
      <c r="H408" s="285"/>
    </row>
    <row r="409" spans="1:8" x14ac:dyDescent="0.3">
      <c r="A409" s="285"/>
      <c r="B409" s="285"/>
      <c r="C409" s="285"/>
      <c r="D409" s="285"/>
      <c r="E409" s="285"/>
      <c r="F409" s="285"/>
      <c r="G409" s="285"/>
      <c r="H409" s="285"/>
    </row>
    <row r="410" spans="1:8" x14ac:dyDescent="0.3">
      <c r="A410" s="285"/>
      <c r="B410" s="285"/>
      <c r="C410" s="285"/>
      <c r="D410" s="285"/>
      <c r="E410" s="285"/>
      <c r="F410" s="285"/>
      <c r="G410" s="285"/>
      <c r="H410" s="285"/>
    </row>
    <row r="411" spans="1:8" x14ac:dyDescent="0.3">
      <c r="A411" s="285"/>
      <c r="B411" s="285"/>
      <c r="C411" s="285"/>
      <c r="D411" s="285"/>
      <c r="E411" s="285"/>
      <c r="F411" s="285"/>
      <c r="G411" s="285"/>
      <c r="H411" s="285"/>
    </row>
    <row r="412" spans="1:8" x14ac:dyDescent="0.3">
      <c r="A412" s="285"/>
      <c r="B412" s="285"/>
      <c r="C412" s="285"/>
      <c r="D412" s="285"/>
      <c r="E412" s="285"/>
      <c r="F412" s="285"/>
      <c r="G412" s="285"/>
      <c r="H412" s="285"/>
    </row>
    <row r="413" spans="1:8" ht="20.399999999999999" customHeight="1" x14ac:dyDescent="0.3">
      <c r="A413" s="285"/>
      <c r="B413" s="285"/>
      <c r="C413" s="285"/>
      <c r="D413" s="285"/>
      <c r="E413" s="285"/>
      <c r="F413" s="285"/>
      <c r="G413" s="285"/>
      <c r="H413" s="285"/>
    </row>
    <row r="414" spans="1:8" x14ac:dyDescent="0.3">
      <c r="A414" s="285"/>
      <c r="B414" s="285"/>
      <c r="C414" s="285"/>
      <c r="D414" s="285"/>
      <c r="E414" s="285"/>
      <c r="F414" s="285"/>
      <c r="G414" s="285"/>
      <c r="H414" s="285"/>
    </row>
    <row r="415" spans="1:8" x14ac:dyDescent="0.3">
      <c r="A415" s="285"/>
      <c r="B415" s="285"/>
      <c r="C415" s="285"/>
      <c r="D415" s="285"/>
      <c r="E415" s="285"/>
      <c r="F415" s="285"/>
      <c r="G415" s="285"/>
      <c r="H415" s="285"/>
    </row>
    <row r="416" spans="1:8" ht="38.4" customHeight="1" x14ac:dyDescent="0.3">
      <c r="A416" s="285"/>
      <c r="B416" s="285"/>
      <c r="C416" s="285"/>
      <c r="D416" s="285"/>
      <c r="E416" s="285"/>
      <c r="F416" s="285"/>
      <c r="G416" s="285"/>
      <c r="H416" s="285"/>
    </row>
    <row r="417" spans="1:8" x14ac:dyDescent="0.3">
      <c r="A417" s="285"/>
      <c r="B417" s="285"/>
      <c r="C417" s="285"/>
      <c r="D417" s="285"/>
      <c r="E417" s="285"/>
      <c r="F417" s="285"/>
      <c r="G417" s="285"/>
      <c r="H417" s="285"/>
    </row>
    <row r="418" spans="1:8" x14ac:dyDescent="0.3">
      <c r="A418" s="285"/>
      <c r="B418" s="285"/>
      <c r="C418" s="285"/>
      <c r="D418" s="285"/>
      <c r="E418" s="285"/>
      <c r="F418" s="285"/>
      <c r="G418" s="285"/>
      <c r="H418" s="285"/>
    </row>
    <row r="419" spans="1:8" x14ac:dyDescent="0.3">
      <c r="A419" s="285"/>
      <c r="B419" s="285"/>
      <c r="C419" s="285"/>
      <c r="D419" s="285"/>
      <c r="E419" s="285"/>
      <c r="F419" s="285"/>
      <c r="G419" s="285"/>
      <c r="H419" s="285"/>
    </row>
    <row r="420" spans="1:8" ht="93" customHeight="1" x14ac:dyDescent="0.3">
      <c r="A420" s="285"/>
      <c r="B420" s="285"/>
      <c r="C420" s="285"/>
      <c r="D420" s="285"/>
      <c r="E420" s="285"/>
      <c r="F420" s="285"/>
      <c r="G420" s="285"/>
      <c r="H420" s="285"/>
    </row>
    <row r="421" spans="1:8" x14ac:dyDescent="0.3">
      <c r="A421" s="285"/>
      <c r="B421" s="285"/>
      <c r="C421" s="285"/>
      <c r="D421" s="285"/>
      <c r="E421" s="285"/>
      <c r="F421" s="285"/>
      <c r="G421" s="285"/>
      <c r="H421" s="285"/>
    </row>
    <row r="422" spans="1:8" x14ac:dyDescent="0.3">
      <c r="A422" s="285"/>
      <c r="B422" s="285"/>
      <c r="C422" s="285"/>
      <c r="D422" s="285"/>
      <c r="E422" s="285"/>
      <c r="F422" s="285"/>
      <c r="G422" s="285"/>
      <c r="H422" s="285"/>
    </row>
    <row r="423" spans="1:8" ht="15" customHeight="1" x14ac:dyDescent="0.3">
      <c r="A423" s="285"/>
      <c r="B423" s="285"/>
      <c r="C423" s="285"/>
      <c r="D423" s="285"/>
      <c r="E423" s="285"/>
      <c r="F423" s="285"/>
      <c r="G423" s="285"/>
      <c r="H423" s="285"/>
    </row>
    <row r="424" spans="1:8" x14ac:dyDescent="0.3">
      <c r="A424" s="285"/>
      <c r="B424" s="285"/>
      <c r="C424" s="285"/>
      <c r="D424" s="285"/>
      <c r="E424" s="285"/>
      <c r="F424" s="285"/>
      <c r="G424" s="285"/>
      <c r="H424" s="285"/>
    </row>
    <row r="425" spans="1:8" x14ac:dyDescent="0.3">
      <c r="A425" s="285"/>
      <c r="B425" s="285"/>
      <c r="C425" s="285"/>
      <c r="D425" s="285"/>
      <c r="E425" s="285"/>
      <c r="F425" s="285"/>
      <c r="G425" s="285"/>
      <c r="H425" s="285"/>
    </row>
    <row r="426" spans="1:8" x14ac:dyDescent="0.3">
      <c r="A426" s="285"/>
      <c r="B426" s="285"/>
      <c r="C426" s="285"/>
      <c r="D426" s="285"/>
      <c r="E426" s="285"/>
      <c r="F426" s="285"/>
      <c r="G426" s="285"/>
      <c r="H426" s="285"/>
    </row>
    <row r="427" spans="1:8" x14ac:dyDescent="0.3">
      <c r="A427" s="285"/>
      <c r="B427" s="285"/>
      <c r="C427" s="285"/>
      <c r="D427" s="285"/>
      <c r="E427" s="285"/>
      <c r="F427" s="285"/>
      <c r="G427" s="285"/>
      <c r="H427" s="285"/>
    </row>
    <row r="428" spans="1:8" x14ac:dyDescent="0.3">
      <c r="A428" s="285"/>
      <c r="B428" s="285"/>
      <c r="C428" s="285"/>
      <c r="D428" s="285"/>
      <c r="E428" s="285"/>
      <c r="F428" s="285"/>
      <c r="G428" s="285"/>
      <c r="H428" s="285"/>
    </row>
    <row r="429" spans="1:8" x14ac:dyDescent="0.3">
      <c r="A429" s="285"/>
      <c r="B429" s="285"/>
      <c r="C429" s="285"/>
      <c r="D429" s="285"/>
      <c r="E429" s="285"/>
      <c r="F429" s="285"/>
      <c r="G429" s="285"/>
      <c r="H429" s="285"/>
    </row>
    <row r="430" spans="1:8" ht="15" customHeight="1" x14ac:dyDescent="0.3">
      <c r="A430" s="285"/>
      <c r="B430" s="285"/>
      <c r="C430" s="285"/>
      <c r="D430" s="285"/>
      <c r="E430" s="285"/>
      <c r="F430" s="285"/>
      <c r="G430" s="285"/>
      <c r="H430" s="285"/>
    </row>
    <row r="431" spans="1:8" ht="15" customHeight="1" x14ac:dyDescent="0.3">
      <c r="A431" s="285"/>
      <c r="B431" s="285"/>
      <c r="C431" s="285"/>
      <c r="D431" s="285"/>
      <c r="E431" s="285"/>
      <c r="F431" s="285"/>
      <c r="G431" s="285"/>
      <c r="H431" s="285"/>
    </row>
    <row r="432" spans="1:8" x14ac:dyDescent="0.3">
      <c r="A432" s="285"/>
      <c r="B432" s="285"/>
      <c r="C432" s="285"/>
      <c r="D432" s="285"/>
      <c r="E432" s="285"/>
      <c r="F432" s="285"/>
      <c r="G432" s="285"/>
      <c r="H432" s="285"/>
    </row>
    <row r="433" spans="1:8" x14ac:dyDescent="0.3">
      <c r="A433" s="285"/>
      <c r="B433" s="285"/>
      <c r="C433" s="285"/>
      <c r="D433" s="285"/>
      <c r="E433" s="285"/>
      <c r="F433" s="285"/>
      <c r="G433" s="285"/>
      <c r="H433" s="285"/>
    </row>
    <row r="434" spans="1:8" x14ac:dyDescent="0.3">
      <c r="A434" s="285"/>
      <c r="B434" s="285"/>
      <c r="C434" s="285"/>
      <c r="D434" s="285"/>
      <c r="E434" s="285"/>
      <c r="F434" s="285"/>
      <c r="G434" s="285"/>
      <c r="H434" s="285"/>
    </row>
    <row r="435" spans="1:8" x14ac:dyDescent="0.3">
      <c r="A435" s="285"/>
      <c r="B435" s="285"/>
      <c r="C435" s="285"/>
      <c r="D435" s="285"/>
      <c r="E435" s="285"/>
      <c r="F435" s="285"/>
      <c r="G435" s="285"/>
      <c r="H435" s="285"/>
    </row>
    <row r="436" spans="1:8" x14ac:dyDescent="0.3">
      <c r="A436" s="285"/>
      <c r="B436" s="285"/>
      <c r="C436" s="285"/>
      <c r="D436" s="285"/>
      <c r="E436" s="285"/>
      <c r="F436" s="285"/>
      <c r="G436" s="285"/>
      <c r="H436" s="285"/>
    </row>
    <row r="437" spans="1:8" x14ac:dyDescent="0.3">
      <c r="A437" s="285"/>
      <c r="B437" s="285"/>
      <c r="C437" s="285"/>
      <c r="D437" s="285"/>
      <c r="E437" s="285"/>
      <c r="F437" s="285"/>
      <c r="G437" s="285"/>
      <c r="H437" s="285"/>
    </row>
    <row r="438" spans="1:8" x14ac:dyDescent="0.3">
      <c r="A438" s="285"/>
      <c r="B438" s="285"/>
      <c r="C438" s="285"/>
      <c r="D438" s="285"/>
      <c r="E438" s="285"/>
      <c r="F438" s="285"/>
      <c r="G438" s="285"/>
      <c r="H438" s="285"/>
    </row>
    <row r="439" spans="1:8" x14ac:dyDescent="0.3">
      <c r="A439" s="285"/>
      <c r="B439" s="285"/>
      <c r="C439" s="285"/>
      <c r="D439" s="285"/>
      <c r="E439" s="285"/>
      <c r="F439" s="285"/>
      <c r="G439" s="285"/>
      <c r="H439" s="285"/>
    </row>
    <row r="440" spans="1:8" x14ac:dyDescent="0.3">
      <c r="A440" s="285"/>
      <c r="B440" s="285"/>
      <c r="C440" s="285"/>
      <c r="D440" s="285"/>
      <c r="E440" s="285"/>
      <c r="F440" s="285"/>
      <c r="G440" s="285"/>
      <c r="H440" s="285"/>
    </row>
    <row r="441" spans="1:8" x14ac:dyDescent="0.3">
      <c r="A441" s="285"/>
      <c r="B441" s="285"/>
      <c r="C441" s="285"/>
      <c r="D441" s="285"/>
      <c r="E441" s="285"/>
      <c r="F441" s="285"/>
      <c r="G441" s="285"/>
      <c r="H441" s="285"/>
    </row>
    <row r="442" spans="1:8" ht="20.399999999999999" customHeight="1" x14ac:dyDescent="0.3">
      <c r="A442" s="285"/>
      <c r="B442" s="285"/>
      <c r="C442" s="285"/>
      <c r="D442" s="285"/>
      <c r="E442" s="285"/>
      <c r="F442" s="285"/>
      <c r="G442" s="285"/>
      <c r="H442" s="285"/>
    </row>
    <row r="443" spans="1:8" x14ac:dyDescent="0.3">
      <c r="A443" s="285"/>
      <c r="B443" s="285"/>
      <c r="C443" s="285"/>
      <c r="D443" s="285"/>
      <c r="E443" s="285"/>
      <c r="F443" s="285"/>
      <c r="G443" s="285"/>
      <c r="H443" s="285"/>
    </row>
    <row r="444" spans="1:8" x14ac:dyDescent="0.3">
      <c r="A444" s="285"/>
      <c r="B444" s="285"/>
      <c r="C444" s="285"/>
      <c r="D444" s="285"/>
      <c r="E444" s="285"/>
      <c r="F444" s="285"/>
      <c r="G444" s="285"/>
      <c r="H444" s="285"/>
    </row>
    <row r="445" spans="1:8" x14ac:dyDescent="0.3">
      <c r="A445" s="285"/>
      <c r="B445" s="285"/>
      <c r="C445" s="285"/>
      <c r="D445" s="285"/>
      <c r="E445" s="285"/>
      <c r="F445" s="285"/>
      <c r="G445" s="285"/>
      <c r="H445" s="285"/>
    </row>
    <row r="446" spans="1:8" s="238" customFormat="1" x14ac:dyDescent="0.3">
      <c r="A446" s="285"/>
      <c r="B446" s="285"/>
      <c r="C446" s="285"/>
      <c r="D446" s="285"/>
      <c r="E446" s="285"/>
      <c r="F446" s="285"/>
      <c r="G446" s="285"/>
      <c r="H446" s="285"/>
    </row>
    <row r="447" spans="1:8" s="238" customFormat="1" x14ac:dyDescent="0.3">
      <c r="A447" s="285"/>
      <c r="B447" s="285"/>
      <c r="C447" s="285"/>
      <c r="D447" s="285"/>
      <c r="E447" s="285"/>
      <c r="F447" s="285"/>
      <c r="G447" s="285"/>
      <c r="H447" s="285"/>
    </row>
    <row r="448" spans="1:8" x14ac:dyDescent="0.3">
      <c r="A448" s="285"/>
      <c r="B448" s="285"/>
      <c r="C448" s="285"/>
      <c r="D448" s="285"/>
      <c r="E448" s="285"/>
      <c r="F448" s="285"/>
      <c r="G448" s="285"/>
      <c r="H448" s="285"/>
    </row>
    <row r="449" spans="1:8" x14ac:dyDescent="0.3">
      <c r="A449" s="285"/>
      <c r="B449" s="285"/>
      <c r="C449" s="285"/>
      <c r="D449" s="285"/>
      <c r="E449" s="285"/>
      <c r="F449" s="285"/>
      <c r="G449" s="285"/>
      <c r="H449" s="285"/>
    </row>
    <row r="450" spans="1:8" x14ac:dyDescent="0.3">
      <c r="A450" s="285"/>
      <c r="B450" s="285"/>
      <c r="C450" s="285"/>
      <c r="D450" s="285"/>
      <c r="E450" s="285"/>
      <c r="F450" s="285"/>
      <c r="G450" s="285"/>
      <c r="H450" s="285"/>
    </row>
    <row r="451" spans="1:8" x14ac:dyDescent="0.3">
      <c r="A451" s="285"/>
      <c r="B451" s="285"/>
      <c r="C451" s="285"/>
      <c r="D451" s="285"/>
      <c r="E451" s="285"/>
      <c r="F451" s="285"/>
      <c r="G451" s="285"/>
      <c r="H451" s="285"/>
    </row>
    <row r="452" spans="1:8" x14ac:dyDescent="0.3">
      <c r="A452" s="285"/>
      <c r="B452" s="285"/>
      <c r="C452" s="285"/>
      <c r="D452" s="285"/>
      <c r="E452" s="285"/>
      <c r="F452" s="285"/>
      <c r="G452" s="285"/>
      <c r="H452" s="285"/>
    </row>
    <row r="453" spans="1:8" x14ac:dyDescent="0.3">
      <c r="A453" s="285"/>
      <c r="B453" s="285"/>
      <c r="C453" s="285"/>
      <c r="D453" s="285"/>
      <c r="E453" s="285"/>
      <c r="F453" s="285"/>
      <c r="G453" s="285"/>
      <c r="H453" s="285"/>
    </row>
    <row r="454" spans="1:8" x14ac:dyDescent="0.3">
      <c r="A454" s="285"/>
      <c r="B454" s="285"/>
      <c r="C454" s="285"/>
      <c r="D454" s="285"/>
      <c r="E454" s="285"/>
      <c r="F454" s="285"/>
      <c r="G454" s="285"/>
      <c r="H454" s="285"/>
    </row>
    <row r="455" spans="1:8" x14ac:dyDescent="0.3">
      <c r="A455" s="285"/>
      <c r="B455" s="285"/>
      <c r="C455" s="285"/>
      <c r="D455" s="285"/>
      <c r="E455" s="285"/>
      <c r="F455" s="285"/>
      <c r="G455" s="285"/>
      <c r="H455" s="285"/>
    </row>
    <row r="456" spans="1:8" x14ac:dyDescent="0.3">
      <c r="A456" s="285"/>
      <c r="B456" s="285"/>
      <c r="C456" s="285"/>
      <c r="D456" s="285"/>
      <c r="E456" s="285"/>
      <c r="F456" s="285"/>
      <c r="G456" s="285"/>
      <c r="H456" s="285"/>
    </row>
    <row r="457" spans="1:8" x14ac:dyDescent="0.3">
      <c r="A457" s="285"/>
      <c r="B457" s="285"/>
      <c r="C457" s="285"/>
      <c r="D457" s="285"/>
      <c r="E457" s="285"/>
      <c r="F457" s="285"/>
      <c r="G457" s="285"/>
      <c r="H457" s="285"/>
    </row>
    <row r="458" spans="1:8" x14ac:dyDescent="0.3">
      <c r="A458" s="285"/>
      <c r="B458" s="285"/>
      <c r="C458" s="285"/>
      <c r="D458" s="285"/>
      <c r="E458" s="285"/>
      <c r="F458" s="285"/>
      <c r="G458" s="285"/>
      <c r="H458" s="285"/>
    </row>
    <row r="459" spans="1:8" x14ac:dyDescent="0.3">
      <c r="A459" s="285"/>
      <c r="B459" s="285"/>
      <c r="C459" s="285"/>
      <c r="D459" s="285"/>
      <c r="E459" s="285"/>
      <c r="F459" s="285"/>
      <c r="G459" s="285"/>
      <c r="H459" s="285"/>
    </row>
    <row r="460" spans="1:8" x14ac:dyDescent="0.3">
      <c r="A460" s="285"/>
      <c r="B460" s="285"/>
      <c r="C460" s="285"/>
      <c r="D460" s="285"/>
      <c r="E460" s="285"/>
      <c r="F460" s="285"/>
      <c r="G460" s="285"/>
      <c r="H460" s="285"/>
    </row>
    <row r="461" spans="1:8" x14ac:dyDescent="0.3">
      <c r="A461" s="285"/>
      <c r="B461" s="285"/>
      <c r="C461" s="285"/>
      <c r="D461" s="285"/>
      <c r="E461" s="285"/>
      <c r="F461" s="285"/>
      <c r="G461" s="285"/>
      <c r="H461" s="285"/>
    </row>
    <row r="462" spans="1:8" x14ac:dyDescent="0.3">
      <c r="A462" s="285"/>
      <c r="B462" s="285"/>
      <c r="C462" s="285"/>
      <c r="D462" s="285"/>
      <c r="E462" s="285"/>
      <c r="F462" s="285"/>
      <c r="G462" s="285"/>
      <c r="H462" s="285"/>
    </row>
    <row r="463" spans="1:8" x14ac:dyDescent="0.3">
      <c r="A463" s="285"/>
      <c r="B463" s="285"/>
      <c r="C463" s="285"/>
      <c r="D463" s="285"/>
      <c r="E463" s="285"/>
      <c r="F463" s="285"/>
      <c r="G463" s="285"/>
      <c r="H463" s="285"/>
    </row>
    <row r="464" spans="1:8" x14ac:dyDescent="0.3">
      <c r="A464" s="285"/>
      <c r="B464" s="285"/>
      <c r="C464" s="285"/>
      <c r="D464" s="285"/>
      <c r="E464" s="285"/>
      <c r="F464" s="285"/>
      <c r="G464" s="285"/>
      <c r="H464" s="285"/>
    </row>
    <row r="465" spans="1:8" ht="20.399999999999999" customHeight="1" x14ac:dyDescent="0.3">
      <c r="A465" s="285"/>
      <c r="B465" s="285"/>
      <c r="C465" s="285"/>
      <c r="D465" s="285"/>
      <c r="E465" s="285"/>
      <c r="F465" s="285"/>
      <c r="G465" s="285"/>
      <c r="H465" s="285"/>
    </row>
    <row r="466" spans="1:8" x14ac:dyDescent="0.3">
      <c r="A466" s="285"/>
      <c r="B466" s="285"/>
      <c r="C466" s="285"/>
      <c r="D466" s="285"/>
      <c r="E466" s="285"/>
      <c r="F466" s="285"/>
      <c r="G466" s="285"/>
      <c r="H466" s="285"/>
    </row>
    <row r="467" spans="1:8" x14ac:dyDescent="0.3">
      <c r="A467" s="285"/>
      <c r="B467" s="285"/>
      <c r="C467" s="285"/>
      <c r="D467" s="285"/>
      <c r="E467" s="285"/>
      <c r="F467" s="285"/>
      <c r="G467" s="285"/>
      <c r="H467" s="285"/>
    </row>
    <row r="468" spans="1:8" ht="33.6" customHeight="1" x14ac:dyDescent="0.3">
      <c r="A468" s="285"/>
      <c r="B468" s="285"/>
      <c r="C468" s="285"/>
      <c r="D468" s="285"/>
      <c r="E468" s="285"/>
      <c r="F468" s="285"/>
      <c r="G468" s="285"/>
      <c r="H468" s="285"/>
    </row>
    <row r="469" spans="1:8" x14ac:dyDescent="0.3">
      <c r="A469" s="285"/>
      <c r="B469" s="285"/>
      <c r="C469" s="285"/>
      <c r="D469" s="285"/>
      <c r="E469" s="285"/>
      <c r="F469" s="285"/>
      <c r="G469" s="285"/>
      <c r="H469" s="285"/>
    </row>
    <row r="470" spans="1:8" x14ac:dyDescent="0.3">
      <c r="A470" s="285"/>
      <c r="B470" s="285"/>
      <c r="C470" s="285"/>
      <c r="D470" s="285"/>
      <c r="E470" s="285"/>
      <c r="F470" s="285"/>
      <c r="G470" s="285"/>
      <c r="H470" s="285"/>
    </row>
    <row r="471" spans="1:8" x14ac:dyDescent="0.3">
      <c r="A471" s="285"/>
      <c r="B471" s="285"/>
      <c r="C471" s="285"/>
      <c r="D471" s="285"/>
      <c r="E471" s="285"/>
      <c r="F471" s="285"/>
      <c r="G471" s="285"/>
      <c r="H471" s="285"/>
    </row>
    <row r="472" spans="1:8" ht="76.95" customHeight="1" x14ac:dyDescent="0.3">
      <c r="A472" s="285"/>
      <c r="B472" s="285"/>
      <c r="C472" s="285"/>
      <c r="D472" s="285"/>
      <c r="E472" s="285"/>
      <c r="F472" s="285"/>
      <c r="G472" s="285"/>
      <c r="H472" s="285"/>
    </row>
    <row r="473" spans="1:8" x14ac:dyDescent="0.3">
      <c r="A473" s="285"/>
      <c r="B473" s="285"/>
      <c r="C473" s="285"/>
      <c r="D473" s="285"/>
      <c r="E473" s="285"/>
      <c r="F473" s="285"/>
      <c r="G473" s="285"/>
      <c r="H473" s="285"/>
    </row>
    <row r="474" spans="1:8" x14ac:dyDescent="0.3">
      <c r="A474" s="285"/>
      <c r="B474" s="285"/>
      <c r="C474" s="285"/>
      <c r="D474" s="285"/>
      <c r="E474" s="285"/>
      <c r="F474" s="285"/>
      <c r="G474" s="285"/>
      <c r="H474" s="285"/>
    </row>
    <row r="475" spans="1:8" ht="15" customHeight="1" x14ac:dyDescent="0.3">
      <c r="A475" s="285"/>
      <c r="B475" s="285"/>
      <c r="C475" s="285"/>
      <c r="D475" s="285"/>
      <c r="E475" s="285"/>
      <c r="F475" s="285"/>
      <c r="G475" s="285"/>
      <c r="H475" s="285"/>
    </row>
    <row r="476" spans="1:8" x14ac:dyDescent="0.3">
      <c r="A476" s="285"/>
      <c r="B476" s="285"/>
      <c r="C476" s="285"/>
      <c r="D476" s="285"/>
      <c r="E476" s="285"/>
      <c r="F476" s="285"/>
      <c r="G476" s="285"/>
      <c r="H476" s="285"/>
    </row>
    <row r="477" spans="1:8" x14ac:dyDescent="0.3">
      <c r="A477" s="285"/>
      <c r="B477" s="285"/>
      <c r="C477" s="285"/>
      <c r="D477" s="285"/>
      <c r="E477" s="285"/>
      <c r="F477" s="285"/>
      <c r="G477" s="285"/>
      <c r="H477" s="285"/>
    </row>
    <row r="478" spans="1:8" x14ac:dyDescent="0.3">
      <c r="A478" s="285"/>
      <c r="B478" s="285"/>
      <c r="C478" s="285"/>
      <c r="D478" s="285"/>
      <c r="E478" s="285"/>
      <c r="F478" s="285"/>
      <c r="G478" s="285"/>
      <c r="H478" s="285"/>
    </row>
    <row r="479" spans="1:8" x14ac:dyDescent="0.3">
      <c r="A479" s="285"/>
      <c r="B479" s="285"/>
      <c r="C479" s="285"/>
      <c r="D479" s="285"/>
      <c r="E479" s="285"/>
      <c r="F479" s="285"/>
      <c r="G479" s="285"/>
      <c r="H479" s="285"/>
    </row>
    <row r="480" spans="1:8" x14ac:dyDescent="0.3">
      <c r="A480" s="285"/>
      <c r="B480" s="285"/>
      <c r="C480" s="285"/>
      <c r="D480" s="285"/>
      <c r="E480" s="285"/>
      <c r="F480" s="285"/>
      <c r="G480" s="285"/>
      <c r="H480" s="285"/>
    </row>
    <row r="481" spans="1:8" ht="45" customHeight="1" x14ac:dyDescent="0.3">
      <c r="A481" s="285"/>
      <c r="B481" s="285"/>
      <c r="C481" s="285"/>
      <c r="D481" s="285"/>
      <c r="E481" s="285"/>
      <c r="F481" s="285"/>
      <c r="G481" s="285"/>
      <c r="H481" s="285"/>
    </row>
    <row r="482" spans="1:8" ht="15" customHeight="1" x14ac:dyDescent="0.3">
      <c r="A482" s="285"/>
      <c r="B482" s="285"/>
      <c r="C482" s="285"/>
      <c r="D482" s="285"/>
      <c r="E482" s="285"/>
      <c r="F482" s="285"/>
      <c r="G482" s="285"/>
      <c r="H482" s="285"/>
    </row>
    <row r="483" spans="1:8" ht="15" customHeight="1" x14ac:dyDescent="0.3">
      <c r="A483" s="285"/>
      <c r="B483" s="285"/>
      <c r="C483" s="285"/>
      <c r="D483" s="285"/>
      <c r="E483" s="285"/>
      <c r="F483" s="285"/>
      <c r="G483" s="285"/>
      <c r="H483" s="285"/>
    </row>
    <row r="484" spans="1:8" x14ac:dyDescent="0.3">
      <c r="A484" s="285"/>
      <c r="B484" s="285"/>
      <c r="C484" s="285"/>
      <c r="D484" s="285"/>
      <c r="E484" s="285"/>
      <c r="F484" s="285"/>
      <c r="G484" s="285"/>
      <c r="H484" s="285"/>
    </row>
    <row r="485" spans="1:8" x14ac:dyDescent="0.3">
      <c r="A485" s="285"/>
      <c r="B485" s="285"/>
      <c r="C485" s="285"/>
      <c r="D485" s="285"/>
      <c r="E485" s="285"/>
      <c r="F485" s="285"/>
      <c r="G485" s="285"/>
      <c r="H485" s="285"/>
    </row>
    <row r="486" spans="1:8" x14ac:dyDescent="0.3">
      <c r="A486" s="285"/>
      <c r="B486" s="285"/>
      <c r="C486" s="285"/>
      <c r="D486" s="285"/>
      <c r="E486" s="285"/>
      <c r="F486" s="285"/>
      <c r="G486" s="285"/>
      <c r="H486" s="285"/>
    </row>
    <row r="487" spans="1:8" x14ac:dyDescent="0.3">
      <c r="A487" s="285"/>
      <c r="B487" s="285"/>
      <c r="C487" s="285"/>
      <c r="D487" s="285"/>
      <c r="E487" s="285"/>
      <c r="F487" s="285"/>
      <c r="G487" s="285"/>
      <c r="H487" s="285"/>
    </row>
    <row r="488" spans="1:8" x14ac:dyDescent="0.3">
      <c r="A488" s="285"/>
      <c r="B488" s="285"/>
      <c r="C488" s="285"/>
      <c r="D488" s="285"/>
      <c r="E488" s="285"/>
      <c r="F488" s="285"/>
      <c r="G488" s="285"/>
      <c r="H488" s="285"/>
    </row>
    <row r="489" spans="1:8" x14ac:dyDescent="0.3">
      <c r="A489" s="285"/>
      <c r="B489" s="285"/>
      <c r="C489" s="285"/>
      <c r="D489" s="285"/>
      <c r="E489" s="285"/>
      <c r="F489" s="285"/>
      <c r="G489" s="285"/>
      <c r="H489" s="285"/>
    </row>
    <row r="490" spans="1:8" x14ac:dyDescent="0.3">
      <c r="A490" s="285"/>
      <c r="B490" s="285"/>
      <c r="C490" s="285"/>
      <c r="D490" s="285"/>
      <c r="E490" s="285"/>
      <c r="F490" s="285"/>
      <c r="G490" s="285"/>
      <c r="H490" s="285"/>
    </row>
    <row r="491" spans="1:8" x14ac:dyDescent="0.3">
      <c r="A491" s="285"/>
      <c r="B491" s="285"/>
      <c r="C491" s="285"/>
      <c r="D491" s="285"/>
      <c r="E491" s="285"/>
      <c r="F491" s="285"/>
      <c r="G491" s="285"/>
      <c r="H491" s="285"/>
    </row>
    <row r="492" spans="1:8" ht="30" customHeight="1" x14ac:dyDescent="0.3">
      <c r="A492" s="285"/>
      <c r="B492" s="285"/>
      <c r="C492" s="285"/>
      <c r="D492" s="285"/>
      <c r="E492" s="285"/>
      <c r="F492" s="285"/>
      <c r="G492" s="285"/>
      <c r="H492" s="285"/>
    </row>
    <row r="493" spans="1:8" ht="30" customHeight="1" x14ac:dyDescent="0.3">
      <c r="A493" s="285"/>
      <c r="B493" s="285"/>
      <c r="C493" s="285"/>
      <c r="D493" s="285"/>
      <c r="E493" s="285"/>
      <c r="F493" s="285"/>
      <c r="G493" s="285"/>
      <c r="H493" s="285"/>
    </row>
    <row r="494" spans="1:8" ht="20.399999999999999" customHeight="1" x14ac:dyDescent="0.3">
      <c r="A494" s="285"/>
      <c r="B494" s="285"/>
      <c r="C494" s="285"/>
      <c r="D494" s="285"/>
      <c r="E494" s="285"/>
      <c r="F494" s="285"/>
      <c r="G494" s="285"/>
      <c r="H494" s="285"/>
    </row>
    <row r="495" spans="1:8" ht="15" customHeight="1" x14ac:dyDescent="0.3">
      <c r="A495" s="285"/>
      <c r="B495" s="285"/>
      <c r="C495" s="285"/>
      <c r="D495" s="285"/>
      <c r="E495" s="285"/>
      <c r="F495" s="285"/>
      <c r="G495" s="285"/>
      <c r="H495" s="285"/>
    </row>
    <row r="496" spans="1:8" x14ac:dyDescent="0.3">
      <c r="A496" s="285"/>
      <c r="B496" s="285"/>
      <c r="C496" s="285"/>
      <c r="D496" s="285"/>
      <c r="E496" s="285"/>
      <c r="F496" s="285"/>
      <c r="G496" s="285"/>
      <c r="H496" s="285"/>
    </row>
    <row r="497" spans="1:8" x14ac:dyDescent="0.3">
      <c r="A497" s="285"/>
      <c r="B497" s="285"/>
      <c r="C497" s="285"/>
      <c r="D497" s="285"/>
      <c r="E497" s="285"/>
      <c r="F497" s="285"/>
      <c r="G497" s="285"/>
      <c r="H497" s="285"/>
    </row>
    <row r="498" spans="1:8" s="238" customFormat="1" x14ac:dyDescent="0.3">
      <c r="A498" s="285"/>
      <c r="B498" s="285"/>
      <c r="C498" s="285"/>
      <c r="D498" s="285"/>
      <c r="E498" s="285"/>
      <c r="F498" s="285"/>
      <c r="G498" s="285"/>
      <c r="H498" s="285"/>
    </row>
    <row r="499" spans="1:8" s="238" customFormat="1" x14ac:dyDescent="0.3">
      <c r="A499" s="285"/>
      <c r="B499" s="285"/>
      <c r="C499" s="285"/>
      <c r="D499" s="285"/>
      <c r="E499" s="285"/>
      <c r="F499" s="285"/>
      <c r="G499" s="285"/>
      <c r="H499" s="285"/>
    </row>
    <row r="500" spans="1:8" x14ac:dyDescent="0.3">
      <c r="A500" s="285"/>
      <c r="B500" s="285"/>
      <c r="C500" s="285"/>
      <c r="D500" s="285"/>
      <c r="E500" s="285"/>
      <c r="F500" s="285"/>
      <c r="G500" s="285"/>
      <c r="H500" s="285"/>
    </row>
    <row r="501" spans="1:8" x14ac:dyDescent="0.3">
      <c r="A501" s="285"/>
      <c r="B501" s="285"/>
      <c r="C501" s="285"/>
      <c r="D501" s="285"/>
      <c r="E501" s="285"/>
      <c r="F501" s="285"/>
      <c r="G501" s="285"/>
      <c r="H501" s="285"/>
    </row>
    <row r="502" spans="1:8" x14ac:dyDescent="0.3">
      <c r="A502" s="285"/>
      <c r="B502" s="285"/>
      <c r="C502" s="285"/>
      <c r="D502" s="285"/>
      <c r="E502" s="285"/>
      <c r="F502" s="285"/>
      <c r="G502" s="285"/>
      <c r="H502" s="285"/>
    </row>
    <row r="503" spans="1:8" x14ac:dyDescent="0.3">
      <c r="A503" s="285"/>
      <c r="B503" s="285"/>
      <c r="C503" s="285"/>
      <c r="D503" s="285"/>
      <c r="E503" s="285"/>
      <c r="F503" s="285"/>
      <c r="G503" s="285"/>
      <c r="H503" s="285"/>
    </row>
    <row r="504" spans="1:8" x14ac:dyDescent="0.3">
      <c r="A504" s="285"/>
      <c r="B504" s="285"/>
      <c r="C504" s="285"/>
      <c r="D504" s="285"/>
      <c r="E504" s="285"/>
      <c r="F504" s="285"/>
      <c r="G504" s="285"/>
      <c r="H504" s="285"/>
    </row>
    <row r="505" spans="1:8" x14ac:dyDescent="0.3">
      <c r="A505" s="285"/>
      <c r="B505" s="285"/>
      <c r="C505" s="285"/>
      <c r="D505" s="285"/>
      <c r="E505" s="285"/>
      <c r="F505" s="285"/>
      <c r="G505" s="285"/>
      <c r="H505" s="285"/>
    </row>
    <row r="506" spans="1:8" x14ac:dyDescent="0.3">
      <c r="A506" s="285"/>
      <c r="B506" s="285"/>
      <c r="C506" s="285"/>
      <c r="D506" s="285"/>
      <c r="E506" s="285"/>
      <c r="F506" s="285"/>
      <c r="G506" s="285"/>
      <c r="H506" s="285"/>
    </row>
    <row r="507" spans="1:8" x14ac:dyDescent="0.3">
      <c r="A507" s="285"/>
      <c r="B507" s="285"/>
      <c r="C507" s="285"/>
      <c r="D507" s="285"/>
      <c r="E507" s="285"/>
      <c r="F507" s="285"/>
      <c r="G507" s="285"/>
      <c r="H507" s="285"/>
    </row>
    <row r="508" spans="1:8" x14ac:dyDescent="0.3">
      <c r="A508" s="285"/>
      <c r="B508" s="285"/>
      <c r="C508" s="285"/>
      <c r="D508" s="285"/>
      <c r="E508" s="285"/>
      <c r="F508" s="285"/>
      <c r="G508" s="285"/>
      <c r="H508" s="285"/>
    </row>
    <row r="509" spans="1:8" x14ac:dyDescent="0.3">
      <c r="A509" s="285"/>
      <c r="B509" s="285"/>
      <c r="C509" s="285"/>
      <c r="D509" s="285"/>
      <c r="E509" s="285"/>
      <c r="F509" s="285"/>
      <c r="G509" s="285"/>
      <c r="H509" s="285"/>
    </row>
    <row r="510" spans="1:8" ht="15" customHeight="1" x14ac:dyDescent="0.3">
      <c r="A510" s="285"/>
      <c r="B510" s="285"/>
      <c r="C510" s="285"/>
      <c r="D510" s="285"/>
      <c r="E510" s="285"/>
      <c r="F510" s="285"/>
      <c r="G510" s="285"/>
      <c r="H510" s="285"/>
    </row>
    <row r="511" spans="1:8" ht="15" customHeight="1" x14ac:dyDescent="0.3">
      <c r="A511" s="285"/>
      <c r="B511" s="285"/>
      <c r="C511" s="285"/>
      <c r="D511" s="285"/>
      <c r="E511" s="285"/>
      <c r="F511" s="285"/>
      <c r="G511" s="285"/>
      <c r="H511" s="285"/>
    </row>
    <row r="512" spans="1:8" x14ac:dyDescent="0.3">
      <c r="A512" s="285"/>
      <c r="B512" s="285"/>
      <c r="C512" s="285"/>
      <c r="D512" s="285"/>
      <c r="E512" s="285"/>
      <c r="F512" s="285"/>
      <c r="G512" s="285"/>
      <c r="H512" s="285"/>
    </row>
    <row r="513" spans="1:8" ht="40.200000000000003" customHeight="1" x14ac:dyDescent="0.3">
      <c r="A513" s="285"/>
      <c r="B513" s="285"/>
      <c r="C513" s="285"/>
      <c r="D513" s="285"/>
      <c r="E513" s="285"/>
      <c r="F513" s="285"/>
      <c r="G513" s="285"/>
      <c r="H513" s="285"/>
    </row>
    <row r="514" spans="1:8" x14ac:dyDescent="0.3">
      <c r="A514" s="285"/>
      <c r="B514" s="285"/>
      <c r="C514" s="285"/>
      <c r="D514" s="285"/>
      <c r="E514" s="285"/>
      <c r="F514" s="285"/>
      <c r="G514" s="285"/>
      <c r="H514" s="285"/>
    </row>
    <row r="515" spans="1:8" x14ac:dyDescent="0.3">
      <c r="A515" s="285"/>
      <c r="B515" s="285"/>
      <c r="C515" s="285"/>
      <c r="D515" s="285"/>
      <c r="E515" s="285"/>
      <c r="F515" s="285"/>
      <c r="G515" s="285"/>
      <c r="H515" s="285"/>
    </row>
    <row r="516" spans="1:8" x14ac:dyDescent="0.3">
      <c r="A516" s="285"/>
      <c r="B516" s="285"/>
      <c r="C516" s="285"/>
      <c r="D516" s="285"/>
      <c r="E516" s="285"/>
      <c r="F516" s="285"/>
      <c r="G516" s="285"/>
      <c r="H516" s="285"/>
    </row>
    <row r="517" spans="1:8" ht="77.400000000000006" customHeight="1" x14ac:dyDescent="0.3">
      <c r="A517" s="285"/>
      <c r="B517" s="285"/>
      <c r="C517" s="285"/>
      <c r="D517" s="285"/>
      <c r="E517" s="285"/>
      <c r="F517" s="285"/>
      <c r="G517" s="285"/>
      <c r="H517" s="285"/>
    </row>
    <row r="518" spans="1:8" x14ac:dyDescent="0.3">
      <c r="A518" s="285"/>
      <c r="B518" s="285"/>
      <c r="C518" s="285"/>
      <c r="D518" s="285"/>
      <c r="E518" s="285"/>
      <c r="F518" s="285"/>
      <c r="G518" s="285"/>
      <c r="H518" s="285"/>
    </row>
    <row r="519" spans="1:8" x14ac:dyDescent="0.3">
      <c r="A519" s="285"/>
      <c r="B519" s="285"/>
      <c r="C519" s="285"/>
      <c r="D519" s="285"/>
      <c r="E519" s="285"/>
      <c r="F519" s="285"/>
      <c r="G519" s="285"/>
      <c r="H519" s="285"/>
    </row>
    <row r="520" spans="1:8" x14ac:dyDescent="0.3">
      <c r="A520" s="285"/>
      <c r="B520" s="285"/>
      <c r="C520" s="285"/>
      <c r="D520" s="285"/>
      <c r="E520" s="285"/>
      <c r="F520" s="285"/>
      <c r="G520" s="285"/>
      <c r="H520" s="285"/>
    </row>
    <row r="521" spans="1:8" x14ac:dyDescent="0.3">
      <c r="A521" s="285"/>
      <c r="B521" s="285"/>
      <c r="C521" s="285"/>
      <c r="D521" s="285"/>
      <c r="E521" s="285"/>
      <c r="F521" s="285"/>
      <c r="G521" s="285"/>
      <c r="H521" s="285"/>
    </row>
    <row r="522" spans="1:8" x14ac:dyDescent="0.3">
      <c r="A522" s="285"/>
      <c r="B522" s="285"/>
      <c r="C522" s="285"/>
      <c r="D522" s="285"/>
      <c r="E522" s="285"/>
      <c r="F522" s="285"/>
      <c r="G522" s="285"/>
      <c r="H522" s="285"/>
    </row>
    <row r="523" spans="1:8" x14ac:dyDescent="0.3">
      <c r="A523" s="285"/>
      <c r="B523" s="285"/>
      <c r="C523" s="285"/>
      <c r="D523" s="285"/>
      <c r="E523" s="285"/>
      <c r="F523" s="285"/>
      <c r="G523" s="285"/>
      <c r="H523" s="285"/>
    </row>
    <row r="524" spans="1:8" x14ac:dyDescent="0.3">
      <c r="A524" s="285"/>
      <c r="B524" s="285"/>
      <c r="C524" s="285"/>
      <c r="D524" s="285"/>
      <c r="E524" s="285"/>
      <c r="F524" s="285"/>
      <c r="G524" s="285"/>
      <c r="H524" s="285"/>
    </row>
    <row r="525" spans="1:8" x14ac:dyDescent="0.3">
      <c r="A525" s="285"/>
      <c r="B525" s="285"/>
      <c r="C525" s="285"/>
      <c r="D525" s="285"/>
      <c r="E525" s="285"/>
      <c r="F525" s="285"/>
      <c r="G525" s="285"/>
      <c r="H525" s="285"/>
    </row>
    <row r="526" spans="1:8" x14ac:dyDescent="0.3">
      <c r="A526" s="285"/>
      <c r="B526" s="285"/>
      <c r="C526" s="285"/>
      <c r="D526" s="285"/>
      <c r="E526" s="285"/>
      <c r="F526" s="285"/>
      <c r="G526" s="285"/>
      <c r="H526" s="285"/>
    </row>
    <row r="527" spans="1:8" x14ac:dyDescent="0.3">
      <c r="A527" s="285"/>
      <c r="B527" s="285"/>
      <c r="C527" s="285"/>
      <c r="D527" s="285"/>
      <c r="E527" s="285"/>
      <c r="F527" s="285"/>
      <c r="G527" s="285"/>
      <c r="H527" s="285"/>
    </row>
    <row r="528" spans="1:8" x14ac:dyDescent="0.3">
      <c r="A528" s="285"/>
      <c r="B528" s="285"/>
      <c r="C528" s="285"/>
      <c r="D528" s="285"/>
      <c r="E528" s="285"/>
      <c r="F528" s="285"/>
      <c r="G528" s="285"/>
      <c r="H528" s="285"/>
    </row>
    <row r="529" spans="1:8" x14ac:dyDescent="0.3">
      <c r="A529" s="285"/>
      <c r="B529" s="285"/>
      <c r="C529" s="285"/>
      <c r="D529" s="285"/>
      <c r="E529" s="285"/>
      <c r="F529" s="285"/>
      <c r="G529" s="285"/>
      <c r="H529" s="285"/>
    </row>
    <row r="530" spans="1:8" x14ac:dyDescent="0.3">
      <c r="A530" s="285"/>
      <c r="B530" s="285"/>
      <c r="C530" s="285"/>
      <c r="D530" s="285"/>
      <c r="E530" s="285"/>
      <c r="F530" s="285"/>
      <c r="G530" s="285"/>
      <c r="H530" s="285"/>
    </row>
    <row r="531" spans="1:8" x14ac:dyDescent="0.3">
      <c r="A531" s="285"/>
      <c r="B531" s="285"/>
      <c r="C531" s="285"/>
      <c r="D531" s="285"/>
      <c r="E531" s="285"/>
      <c r="F531" s="285"/>
      <c r="G531" s="285"/>
      <c r="H531" s="285"/>
    </row>
    <row r="532" spans="1:8" ht="20.399999999999999" customHeight="1" x14ac:dyDescent="0.3">
      <c r="A532" s="285"/>
      <c r="B532" s="285"/>
      <c r="C532" s="285"/>
      <c r="D532" s="285"/>
      <c r="E532" s="285"/>
      <c r="F532" s="285"/>
      <c r="G532" s="285"/>
      <c r="H532" s="285"/>
    </row>
    <row r="533" spans="1:8" x14ac:dyDescent="0.3">
      <c r="A533" s="285"/>
      <c r="B533" s="285"/>
      <c r="C533" s="285"/>
      <c r="D533" s="285"/>
      <c r="E533" s="285"/>
      <c r="F533" s="285"/>
      <c r="G533" s="285"/>
      <c r="H533" s="285"/>
    </row>
    <row r="534" spans="1:8" x14ac:dyDescent="0.3">
      <c r="A534" s="285"/>
      <c r="B534" s="285"/>
      <c r="C534" s="285"/>
      <c r="D534" s="285"/>
      <c r="E534" s="285"/>
      <c r="F534" s="285"/>
      <c r="G534" s="285"/>
      <c r="H534" s="285"/>
    </row>
    <row r="535" spans="1:8" x14ac:dyDescent="0.3">
      <c r="A535" s="285"/>
      <c r="B535" s="285"/>
      <c r="C535" s="285"/>
      <c r="D535" s="285"/>
      <c r="E535" s="285"/>
      <c r="F535" s="285"/>
      <c r="G535" s="285"/>
      <c r="H535" s="285"/>
    </row>
    <row r="536" spans="1:8" x14ac:dyDescent="0.3">
      <c r="A536" s="285"/>
      <c r="B536" s="285"/>
      <c r="C536" s="285"/>
      <c r="D536" s="285"/>
      <c r="E536" s="285"/>
      <c r="F536" s="285"/>
      <c r="G536" s="285"/>
      <c r="H536" s="285"/>
    </row>
    <row r="537" spans="1:8" x14ac:dyDescent="0.3">
      <c r="A537" s="285"/>
      <c r="B537" s="285"/>
      <c r="C537" s="285"/>
      <c r="D537" s="285"/>
      <c r="E537" s="285"/>
      <c r="F537" s="285"/>
      <c r="G537" s="285"/>
      <c r="H537" s="285"/>
    </row>
    <row r="538" spans="1:8" x14ac:dyDescent="0.3">
      <c r="A538" s="285"/>
      <c r="B538" s="285"/>
      <c r="C538" s="285"/>
      <c r="D538" s="285"/>
      <c r="E538" s="285"/>
      <c r="F538" s="285"/>
      <c r="G538" s="285"/>
      <c r="H538" s="285"/>
    </row>
    <row r="539" spans="1:8" x14ac:dyDescent="0.3">
      <c r="A539" s="285"/>
      <c r="B539" s="285"/>
      <c r="C539" s="285"/>
      <c r="D539" s="285"/>
      <c r="E539" s="285"/>
      <c r="F539" s="285"/>
      <c r="G539" s="285"/>
      <c r="H539" s="285"/>
    </row>
    <row r="540" spans="1:8" x14ac:dyDescent="0.3">
      <c r="A540" s="285"/>
      <c r="B540" s="285"/>
      <c r="C540" s="285"/>
      <c r="D540" s="285"/>
      <c r="E540" s="285"/>
      <c r="F540" s="285"/>
      <c r="G540" s="285"/>
      <c r="H540" s="285"/>
    </row>
    <row r="541" spans="1:8" ht="15" customHeight="1" x14ac:dyDescent="0.3">
      <c r="A541" s="285"/>
      <c r="B541" s="285"/>
      <c r="C541" s="285"/>
      <c r="D541" s="285"/>
      <c r="E541" s="285"/>
      <c r="F541" s="285"/>
      <c r="G541" s="285"/>
      <c r="H541" s="285"/>
    </row>
    <row r="542" spans="1:8" x14ac:dyDescent="0.3">
      <c r="A542" s="285"/>
      <c r="B542" s="285"/>
      <c r="C542" s="285"/>
      <c r="D542" s="285"/>
      <c r="E542" s="285"/>
      <c r="F542" s="285"/>
      <c r="G542" s="285"/>
      <c r="H542" s="285"/>
    </row>
    <row r="543" spans="1:8" x14ac:dyDescent="0.3">
      <c r="A543" s="285"/>
      <c r="B543" s="285"/>
      <c r="C543" s="285"/>
      <c r="D543" s="285"/>
      <c r="E543" s="285"/>
      <c r="F543" s="285"/>
      <c r="G543" s="285"/>
      <c r="H543" s="285"/>
    </row>
    <row r="544" spans="1:8" x14ac:dyDescent="0.3">
      <c r="A544" s="285"/>
      <c r="B544" s="285"/>
      <c r="C544" s="285"/>
      <c r="D544" s="285"/>
      <c r="E544" s="285"/>
      <c r="F544" s="285"/>
      <c r="G544" s="285"/>
      <c r="H544" s="285"/>
    </row>
    <row r="545" spans="1:8" x14ac:dyDescent="0.3">
      <c r="A545" s="285"/>
      <c r="B545" s="285"/>
      <c r="C545" s="285"/>
      <c r="D545" s="285"/>
      <c r="E545" s="285"/>
      <c r="F545" s="285"/>
      <c r="G545" s="285"/>
      <c r="H545" s="285"/>
    </row>
    <row r="546" spans="1:8" x14ac:dyDescent="0.3">
      <c r="A546" s="285"/>
      <c r="B546" s="285"/>
      <c r="C546" s="285"/>
      <c r="D546" s="285"/>
      <c r="E546" s="285"/>
      <c r="F546" s="285"/>
      <c r="G546" s="285"/>
      <c r="H546" s="285"/>
    </row>
    <row r="547" spans="1:8" x14ac:dyDescent="0.3">
      <c r="A547" s="285"/>
      <c r="B547" s="285"/>
      <c r="C547" s="285"/>
      <c r="D547" s="285"/>
      <c r="E547" s="285"/>
      <c r="F547" s="285"/>
      <c r="G547" s="285"/>
      <c r="H547" s="285"/>
    </row>
    <row r="548" spans="1:8" x14ac:dyDescent="0.3">
      <c r="A548" s="285"/>
      <c r="B548" s="285"/>
      <c r="C548" s="285"/>
      <c r="D548" s="285"/>
      <c r="E548" s="285"/>
      <c r="F548" s="285"/>
      <c r="G548" s="285"/>
      <c r="H548" s="285"/>
    </row>
    <row r="549" spans="1:8" x14ac:dyDescent="0.3">
      <c r="A549" s="285"/>
      <c r="B549" s="285"/>
      <c r="C549" s="285"/>
      <c r="D549" s="285"/>
      <c r="E549" s="285"/>
      <c r="F549" s="285"/>
      <c r="G549" s="285"/>
      <c r="H549" s="285"/>
    </row>
    <row r="550" spans="1:8" s="238" customFormat="1" x14ac:dyDescent="0.3">
      <c r="A550" s="285"/>
      <c r="B550" s="285"/>
      <c r="C550" s="285"/>
      <c r="D550" s="285"/>
      <c r="E550" s="285"/>
      <c r="F550" s="285"/>
      <c r="G550" s="285"/>
      <c r="H550" s="285"/>
    </row>
    <row r="551" spans="1:8" s="238" customFormat="1" x14ac:dyDescent="0.3">
      <c r="A551" s="285"/>
      <c r="B551" s="285"/>
      <c r="C551" s="285"/>
      <c r="D551" s="285"/>
      <c r="E551" s="285"/>
      <c r="F551" s="285"/>
      <c r="G551" s="285"/>
      <c r="H551" s="285"/>
    </row>
    <row r="552" spans="1:8" x14ac:dyDescent="0.3">
      <c r="A552" s="285"/>
      <c r="B552" s="285"/>
      <c r="C552" s="285"/>
      <c r="D552" s="285"/>
      <c r="E552" s="285"/>
      <c r="F552" s="285"/>
      <c r="G552" s="285"/>
      <c r="H552" s="285"/>
    </row>
    <row r="553" spans="1:8" x14ac:dyDescent="0.3">
      <c r="A553" s="285"/>
      <c r="B553" s="285"/>
      <c r="C553" s="285"/>
      <c r="D553" s="285"/>
      <c r="E553" s="285"/>
      <c r="F553" s="285"/>
      <c r="G553" s="285"/>
      <c r="H553" s="285"/>
    </row>
    <row r="554" spans="1:8" x14ac:dyDescent="0.3">
      <c r="A554" s="285"/>
      <c r="B554" s="285"/>
      <c r="C554" s="285"/>
      <c r="D554" s="285"/>
      <c r="E554" s="285"/>
      <c r="F554" s="285"/>
      <c r="G554" s="285"/>
      <c r="H554" s="285"/>
    </row>
    <row r="555" spans="1:8" ht="20.399999999999999" customHeight="1" x14ac:dyDescent="0.3">
      <c r="A555" s="285"/>
      <c r="B555" s="285"/>
      <c r="C555" s="285"/>
      <c r="D555" s="285"/>
      <c r="E555" s="285"/>
      <c r="F555" s="285"/>
      <c r="G555" s="285"/>
      <c r="H555" s="285"/>
    </row>
    <row r="556" spans="1:8" x14ac:dyDescent="0.3">
      <c r="A556" s="285"/>
      <c r="B556" s="285"/>
      <c r="C556" s="285"/>
      <c r="D556" s="285"/>
      <c r="E556" s="285"/>
      <c r="F556" s="285"/>
      <c r="G556" s="285"/>
      <c r="H556" s="285"/>
    </row>
    <row r="557" spans="1:8" x14ac:dyDescent="0.3">
      <c r="A557" s="285"/>
      <c r="B557" s="285"/>
      <c r="C557" s="285"/>
      <c r="D557" s="285"/>
      <c r="E557" s="285"/>
      <c r="F557" s="285"/>
      <c r="G557" s="285"/>
      <c r="H557" s="285"/>
    </row>
    <row r="558" spans="1:8" ht="38.4" customHeight="1" x14ac:dyDescent="0.3">
      <c r="A558" s="285"/>
      <c r="B558" s="285"/>
      <c r="C558" s="285"/>
      <c r="D558" s="285"/>
      <c r="E558" s="285"/>
      <c r="F558" s="285"/>
      <c r="G558" s="285"/>
      <c r="H558" s="285"/>
    </row>
    <row r="559" spans="1:8" x14ac:dyDescent="0.3">
      <c r="A559" s="285"/>
      <c r="B559" s="285"/>
      <c r="C559" s="285"/>
      <c r="D559" s="285"/>
      <c r="E559" s="285"/>
      <c r="F559" s="285"/>
      <c r="G559" s="285"/>
      <c r="H559" s="285"/>
    </row>
    <row r="560" spans="1:8" x14ac:dyDescent="0.3">
      <c r="A560" s="285"/>
      <c r="B560" s="285"/>
      <c r="C560" s="285"/>
      <c r="D560" s="285"/>
      <c r="E560" s="285"/>
      <c r="F560" s="285"/>
      <c r="G560" s="285"/>
      <c r="H560" s="285"/>
    </row>
    <row r="561" spans="1:8" x14ac:dyDescent="0.3">
      <c r="A561" s="285"/>
      <c r="B561" s="285"/>
      <c r="C561" s="285"/>
      <c r="D561" s="285"/>
      <c r="E561" s="285"/>
      <c r="F561" s="285"/>
      <c r="G561" s="285"/>
      <c r="H561" s="285"/>
    </row>
    <row r="562" spans="1:8" ht="91.2" customHeight="1" x14ac:dyDescent="0.3">
      <c r="A562" s="285"/>
      <c r="B562" s="285"/>
      <c r="C562" s="285"/>
      <c r="D562" s="285"/>
      <c r="E562" s="285"/>
      <c r="F562" s="285"/>
      <c r="G562" s="285"/>
      <c r="H562" s="285"/>
    </row>
    <row r="563" spans="1:8" ht="15" customHeight="1" x14ac:dyDescent="0.3">
      <c r="A563" s="285"/>
      <c r="B563" s="285"/>
      <c r="C563" s="285"/>
      <c r="D563" s="285"/>
      <c r="E563" s="285"/>
      <c r="F563" s="285"/>
      <c r="G563" s="285"/>
      <c r="H563" s="285"/>
    </row>
    <row r="564" spans="1:8" x14ac:dyDescent="0.3">
      <c r="A564" s="285"/>
      <c r="B564" s="285"/>
      <c r="C564" s="285"/>
      <c r="D564" s="285"/>
      <c r="E564" s="285"/>
      <c r="F564" s="285"/>
      <c r="G564" s="285"/>
      <c r="H564" s="285"/>
    </row>
    <row r="565" spans="1:8" x14ac:dyDescent="0.3">
      <c r="A565" s="285"/>
      <c r="B565" s="285"/>
      <c r="C565" s="285"/>
      <c r="D565" s="285"/>
      <c r="E565" s="285"/>
      <c r="F565" s="285"/>
      <c r="G565" s="285"/>
      <c r="H565" s="285"/>
    </row>
    <row r="566" spans="1:8" x14ac:dyDescent="0.3">
      <c r="A566" s="285"/>
      <c r="B566" s="285"/>
      <c r="C566" s="285"/>
      <c r="D566" s="285"/>
      <c r="E566" s="285"/>
      <c r="F566" s="285"/>
      <c r="G566" s="285"/>
      <c r="H566" s="285"/>
    </row>
    <row r="567" spans="1:8" x14ac:dyDescent="0.3">
      <c r="A567" s="285"/>
      <c r="B567" s="285"/>
      <c r="C567" s="285"/>
      <c r="D567" s="285"/>
      <c r="E567" s="285"/>
      <c r="F567" s="285"/>
      <c r="G567" s="285"/>
      <c r="H567" s="285"/>
    </row>
    <row r="568" spans="1:8" x14ac:dyDescent="0.3">
      <c r="A568" s="285"/>
      <c r="B568" s="285"/>
      <c r="C568" s="285"/>
      <c r="D568" s="285"/>
      <c r="E568" s="285"/>
      <c r="F568" s="285"/>
      <c r="G568" s="285"/>
      <c r="H568" s="285"/>
    </row>
    <row r="569" spans="1:8" x14ac:dyDescent="0.3">
      <c r="A569" s="285"/>
      <c r="B569" s="285"/>
      <c r="C569" s="285"/>
      <c r="D569" s="285"/>
      <c r="E569" s="285"/>
      <c r="F569" s="285"/>
      <c r="G569" s="285"/>
      <c r="H569" s="285"/>
    </row>
    <row r="570" spans="1:8" x14ac:dyDescent="0.3">
      <c r="A570" s="285"/>
      <c r="B570" s="285"/>
      <c r="C570" s="285"/>
      <c r="D570" s="285"/>
      <c r="E570" s="285"/>
      <c r="F570" s="285"/>
      <c r="G570" s="285"/>
      <c r="H570" s="285"/>
    </row>
    <row r="571" spans="1:8" x14ac:dyDescent="0.3">
      <c r="A571" s="285"/>
      <c r="B571" s="285"/>
      <c r="C571" s="285"/>
      <c r="D571" s="285"/>
      <c r="E571" s="285"/>
      <c r="F571" s="285"/>
      <c r="G571" s="285"/>
      <c r="H571" s="285"/>
    </row>
    <row r="572" spans="1:8" ht="15" customHeight="1" x14ac:dyDescent="0.3">
      <c r="A572" s="285"/>
      <c r="B572" s="285"/>
      <c r="C572" s="285"/>
      <c r="D572" s="285"/>
      <c r="E572" s="285"/>
      <c r="F572" s="285"/>
      <c r="G572" s="285"/>
      <c r="H572" s="285"/>
    </row>
    <row r="573" spans="1:8" x14ac:dyDescent="0.3">
      <c r="A573" s="285"/>
      <c r="B573" s="285"/>
      <c r="C573" s="285"/>
      <c r="D573" s="285"/>
      <c r="E573" s="285"/>
      <c r="F573" s="285"/>
      <c r="G573" s="285"/>
      <c r="H573" s="285"/>
    </row>
    <row r="574" spans="1:8" x14ac:dyDescent="0.3">
      <c r="A574" s="285"/>
      <c r="B574" s="285"/>
      <c r="C574" s="285"/>
      <c r="D574" s="285"/>
      <c r="E574" s="285"/>
      <c r="F574" s="285"/>
      <c r="G574" s="285"/>
      <c r="H574" s="285"/>
    </row>
    <row r="575" spans="1:8" x14ac:dyDescent="0.3">
      <c r="A575" s="285"/>
      <c r="B575" s="285"/>
      <c r="C575" s="285"/>
      <c r="D575" s="285"/>
      <c r="E575" s="285"/>
      <c r="F575" s="285"/>
      <c r="G575" s="285"/>
      <c r="H575" s="285"/>
    </row>
    <row r="576" spans="1:8" x14ac:dyDescent="0.3">
      <c r="A576" s="285"/>
      <c r="B576" s="285"/>
      <c r="C576" s="285"/>
      <c r="D576" s="285"/>
      <c r="E576" s="285"/>
      <c r="F576" s="285"/>
      <c r="G576" s="285"/>
      <c r="H576" s="285"/>
    </row>
    <row r="577" spans="1:8" x14ac:dyDescent="0.3">
      <c r="A577" s="285"/>
      <c r="B577" s="285"/>
      <c r="C577" s="285"/>
      <c r="D577" s="285"/>
      <c r="E577" s="285"/>
      <c r="F577" s="285"/>
      <c r="G577" s="285"/>
      <c r="H577" s="285"/>
    </row>
    <row r="578" spans="1:8" x14ac:dyDescent="0.3">
      <c r="A578" s="285"/>
      <c r="B578" s="285"/>
      <c r="C578" s="285"/>
      <c r="D578" s="285"/>
      <c r="E578" s="285"/>
      <c r="F578" s="285"/>
      <c r="G578" s="285"/>
      <c r="H578" s="285"/>
    </row>
    <row r="579" spans="1:8" x14ac:dyDescent="0.3">
      <c r="A579" s="285"/>
      <c r="B579" s="285"/>
      <c r="C579" s="285"/>
      <c r="D579" s="285"/>
      <c r="E579" s="285"/>
      <c r="F579" s="285"/>
      <c r="G579" s="285"/>
      <c r="H579" s="285"/>
    </row>
    <row r="580" spans="1:8" x14ac:dyDescent="0.3">
      <c r="A580" s="285"/>
      <c r="B580" s="285"/>
      <c r="C580" s="285"/>
      <c r="D580" s="285"/>
      <c r="E580" s="285"/>
      <c r="F580" s="285"/>
      <c r="G580" s="285"/>
      <c r="H580" s="285"/>
    </row>
    <row r="581" spans="1:8" ht="20.399999999999999" customHeight="1" x14ac:dyDescent="0.3">
      <c r="A581" s="285"/>
      <c r="B581" s="285"/>
      <c r="C581" s="285"/>
      <c r="D581" s="285"/>
      <c r="E581" s="285"/>
      <c r="F581" s="285"/>
      <c r="G581" s="285"/>
      <c r="H581" s="285"/>
    </row>
    <row r="582" spans="1:8" x14ac:dyDescent="0.3">
      <c r="A582" s="285"/>
      <c r="B582" s="285"/>
      <c r="C582" s="285"/>
      <c r="D582" s="285"/>
      <c r="E582" s="285"/>
      <c r="F582" s="285"/>
      <c r="G582" s="285"/>
      <c r="H582" s="285"/>
    </row>
    <row r="583" spans="1:8" x14ac:dyDescent="0.3">
      <c r="A583" s="285"/>
      <c r="B583" s="285"/>
      <c r="C583" s="285"/>
      <c r="D583" s="285"/>
      <c r="E583" s="285"/>
      <c r="F583" s="285"/>
      <c r="G583" s="285"/>
      <c r="H583" s="285"/>
    </row>
    <row r="584" spans="1:8" x14ac:dyDescent="0.3">
      <c r="A584" s="285"/>
      <c r="B584" s="285"/>
      <c r="C584" s="285"/>
      <c r="D584" s="285"/>
      <c r="E584" s="285"/>
      <c r="F584" s="285"/>
      <c r="G584" s="285"/>
      <c r="H584" s="285"/>
    </row>
    <row r="585" spans="1:8" x14ac:dyDescent="0.3">
      <c r="A585" s="285"/>
      <c r="B585" s="285"/>
      <c r="C585" s="285"/>
      <c r="D585" s="285"/>
      <c r="E585" s="285"/>
      <c r="F585" s="285"/>
      <c r="G585" s="285"/>
      <c r="H585" s="285"/>
    </row>
    <row r="586" spans="1:8" ht="15" customHeight="1" x14ac:dyDescent="0.3">
      <c r="A586" s="285"/>
      <c r="B586" s="285"/>
      <c r="C586" s="285"/>
      <c r="D586" s="285"/>
      <c r="E586" s="285"/>
      <c r="F586" s="285"/>
      <c r="G586" s="285"/>
      <c r="H586" s="285"/>
    </row>
    <row r="587" spans="1:8" x14ac:dyDescent="0.3">
      <c r="A587" s="285"/>
      <c r="B587" s="285"/>
      <c r="C587" s="285"/>
      <c r="D587" s="285"/>
      <c r="E587" s="285"/>
      <c r="F587" s="285"/>
      <c r="G587" s="285"/>
      <c r="H587" s="285"/>
    </row>
    <row r="588" spans="1:8" x14ac:dyDescent="0.3">
      <c r="A588" s="285"/>
      <c r="B588" s="285"/>
      <c r="C588" s="285"/>
      <c r="D588" s="285"/>
      <c r="E588" s="285"/>
      <c r="F588" s="285"/>
      <c r="G588" s="285"/>
      <c r="H588" s="285"/>
    </row>
    <row r="589" spans="1:8" x14ac:dyDescent="0.3">
      <c r="A589" s="285"/>
      <c r="B589" s="285"/>
      <c r="C589" s="285"/>
      <c r="D589" s="285"/>
      <c r="E589" s="285"/>
      <c r="F589" s="285"/>
      <c r="G589" s="285"/>
      <c r="H589" s="285"/>
    </row>
    <row r="590" spans="1:8" x14ac:dyDescent="0.3">
      <c r="A590" s="285"/>
      <c r="B590" s="285"/>
      <c r="C590" s="285"/>
      <c r="D590" s="285"/>
      <c r="E590" s="285"/>
      <c r="F590" s="285"/>
      <c r="G590" s="285"/>
      <c r="H590" s="285"/>
    </row>
    <row r="591" spans="1:8" x14ac:dyDescent="0.3">
      <c r="A591" s="285"/>
      <c r="B591" s="285"/>
      <c r="C591" s="285"/>
      <c r="D591" s="285"/>
      <c r="E591" s="285"/>
      <c r="F591" s="285"/>
      <c r="G591" s="285"/>
      <c r="H591" s="285"/>
    </row>
    <row r="592" spans="1:8" x14ac:dyDescent="0.3">
      <c r="A592" s="285"/>
      <c r="B592" s="285"/>
      <c r="C592" s="285"/>
      <c r="D592" s="285"/>
      <c r="E592" s="285"/>
      <c r="F592" s="285"/>
      <c r="G592" s="285"/>
      <c r="H592" s="285"/>
    </row>
    <row r="593" spans="1:8" x14ac:dyDescent="0.3">
      <c r="A593" s="285"/>
      <c r="B593" s="285"/>
      <c r="C593" s="285"/>
      <c r="D593" s="285"/>
      <c r="E593" s="285"/>
      <c r="F593" s="285"/>
      <c r="G593" s="285"/>
      <c r="H593" s="285"/>
    </row>
    <row r="594" spans="1:8" x14ac:dyDescent="0.3">
      <c r="A594" s="285"/>
      <c r="B594" s="285"/>
      <c r="C594" s="285"/>
      <c r="D594" s="285"/>
      <c r="E594" s="285"/>
      <c r="F594" s="285"/>
      <c r="G594" s="285"/>
      <c r="H594" s="285"/>
    </row>
    <row r="595" spans="1:8" s="238" customFormat="1" x14ac:dyDescent="0.3">
      <c r="A595" s="285"/>
      <c r="B595" s="285"/>
      <c r="C595" s="285"/>
      <c r="D595" s="285"/>
      <c r="E595" s="285"/>
      <c r="F595" s="285"/>
      <c r="G595" s="285"/>
      <c r="H595" s="285"/>
    </row>
    <row r="596" spans="1:8" s="238" customFormat="1" x14ac:dyDescent="0.3">
      <c r="A596" s="285"/>
      <c r="B596" s="285"/>
      <c r="C596" s="285"/>
      <c r="D596" s="285"/>
      <c r="E596" s="285"/>
      <c r="F596" s="285"/>
      <c r="G596" s="285"/>
      <c r="H596" s="285"/>
    </row>
    <row r="597" spans="1:8" ht="20.399999999999999" customHeight="1" x14ac:dyDescent="0.3">
      <c r="A597" s="285"/>
      <c r="B597" s="285"/>
      <c r="C597" s="285"/>
      <c r="D597" s="285"/>
      <c r="E597" s="285"/>
      <c r="F597" s="285"/>
      <c r="G597" s="285"/>
      <c r="H597" s="285"/>
    </row>
    <row r="598" spans="1:8" x14ac:dyDescent="0.3">
      <c r="A598" s="285"/>
      <c r="B598" s="285"/>
      <c r="C598" s="285"/>
      <c r="D598" s="285"/>
      <c r="E598" s="285"/>
      <c r="F598" s="285"/>
      <c r="G598" s="285"/>
      <c r="H598" s="285"/>
    </row>
    <row r="599" spans="1:8" x14ac:dyDescent="0.3">
      <c r="A599" s="285"/>
      <c r="B599" s="285"/>
      <c r="C599" s="285"/>
      <c r="D599" s="285"/>
      <c r="E599" s="285"/>
      <c r="F599" s="285"/>
      <c r="G599" s="285"/>
      <c r="H599" s="285"/>
    </row>
    <row r="600" spans="1:8" ht="28.2" customHeight="1" x14ac:dyDescent="0.3">
      <c r="A600" s="285"/>
      <c r="B600" s="285"/>
      <c r="C600" s="285"/>
      <c r="D600" s="285"/>
      <c r="E600" s="285"/>
      <c r="F600" s="285"/>
      <c r="G600" s="285"/>
      <c r="H600" s="285"/>
    </row>
    <row r="601" spans="1:8" x14ac:dyDescent="0.3">
      <c r="A601" s="285"/>
      <c r="B601" s="285"/>
      <c r="C601" s="285"/>
      <c r="D601" s="285"/>
      <c r="E601" s="285"/>
      <c r="F601" s="285"/>
      <c r="G601" s="285"/>
      <c r="H601" s="285"/>
    </row>
    <row r="602" spans="1:8" x14ac:dyDescent="0.3">
      <c r="A602" s="285"/>
      <c r="B602" s="285"/>
      <c r="C602" s="285"/>
      <c r="D602" s="285"/>
      <c r="E602" s="285"/>
      <c r="F602" s="285"/>
      <c r="G602" s="285"/>
      <c r="H602" s="285"/>
    </row>
    <row r="603" spans="1:8" x14ac:dyDescent="0.3">
      <c r="A603" s="285"/>
      <c r="B603" s="285"/>
      <c r="C603" s="285"/>
      <c r="D603" s="285"/>
      <c r="E603" s="285"/>
      <c r="F603" s="285"/>
      <c r="G603" s="285"/>
      <c r="H603" s="285"/>
    </row>
    <row r="604" spans="1:8" ht="84" customHeight="1" x14ac:dyDescent="0.3">
      <c r="A604" s="285"/>
      <c r="B604" s="285"/>
      <c r="C604" s="285"/>
      <c r="D604" s="285"/>
      <c r="E604" s="285"/>
      <c r="F604" s="285"/>
      <c r="G604" s="285"/>
      <c r="H604" s="285"/>
    </row>
    <row r="605" spans="1:8" x14ac:dyDescent="0.3">
      <c r="A605" s="285"/>
      <c r="B605" s="285"/>
      <c r="C605" s="285"/>
      <c r="D605" s="285"/>
      <c r="E605" s="285"/>
      <c r="F605" s="285"/>
      <c r="G605" s="285"/>
      <c r="H605" s="285"/>
    </row>
    <row r="606" spans="1:8" x14ac:dyDescent="0.3">
      <c r="A606" s="285"/>
      <c r="B606" s="285"/>
      <c r="C606" s="285"/>
      <c r="D606" s="285"/>
      <c r="E606" s="285"/>
      <c r="F606" s="285"/>
      <c r="G606" s="285"/>
      <c r="H606" s="285"/>
    </row>
    <row r="607" spans="1:8" ht="15" customHeight="1" x14ac:dyDescent="0.3">
      <c r="A607" s="285"/>
      <c r="B607" s="285"/>
      <c r="C607" s="285"/>
      <c r="D607" s="285"/>
      <c r="E607" s="285"/>
      <c r="F607" s="285"/>
      <c r="G607" s="285"/>
      <c r="H607" s="285"/>
    </row>
    <row r="608" spans="1:8" ht="15" customHeight="1" x14ac:dyDescent="0.3">
      <c r="A608" s="285"/>
      <c r="B608" s="285"/>
      <c r="C608" s="285"/>
      <c r="D608" s="285"/>
      <c r="E608" s="285"/>
      <c r="F608" s="285"/>
      <c r="G608" s="285"/>
      <c r="H608" s="285"/>
    </row>
    <row r="609" spans="1:8" x14ac:dyDescent="0.3">
      <c r="A609" s="285"/>
      <c r="B609" s="285"/>
      <c r="C609" s="285"/>
      <c r="D609" s="285"/>
      <c r="E609" s="285"/>
      <c r="F609" s="285"/>
      <c r="G609" s="285"/>
      <c r="H609" s="285"/>
    </row>
    <row r="610" spans="1:8" x14ac:dyDescent="0.3">
      <c r="A610" s="285"/>
      <c r="B610" s="285"/>
      <c r="C610" s="285"/>
      <c r="D610" s="285"/>
      <c r="E610" s="285"/>
      <c r="F610" s="285"/>
      <c r="G610" s="285"/>
      <c r="H610" s="285"/>
    </row>
    <row r="611" spans="1:8" x14ac:dyDescent="0.3">
      <c r="A611" s="285"/>
      <c r="B611" s="285"/>
      <c r="C611" s="285"/>
      <c r="D611" s="285"/>
      <c r="E611" s="285"/>
      <c r="F611" s="285"/>
      <c r="G611" s="285"/>
      <c r="H611" s="285"/>
    </row>
    <row r="612" spans="1:8" x14ac:dyDescent="0.3">
      <c r="A612" s="285"/>
      <c r="B612" s="285"/>
      <c r="C612" s="285"/>
      <c r="D612" s="285"/>
      <c r="E612" s="285"/>
      <c r="F612" s="285"/>
      <c r="G612" s="285"/>
      <c r="H612" s="285"/>
    </row>
    <row r="613" spans="1:8" x14ac:dyDescent="0.3">
      <c r="A613" s="285"/>
      <c r="B613" s="285"/>
      <c r="C613" s="285"/>
      <c r="D613" s="285"/>
      <c r="E613" s="285"/>
      <c r="F613" s="285"/>
      <c r="G613" s="285"/>
      <c r="H613" s="285"/>
    </row>
    <row r="614" spans="1:8" x14ac:dyDescent="0.3">
      <c r="A614" s="285"/>
      <c r="B614" s="285"/>
      <c r="C614" s="285"/>
      <c r="D614" s="285"/>
      <c r="E614" s="285"/>
      <c r="F614" s="285"/>
      <c r="G614" s="285"/>
      <c r="H614" s="285"/>
    </row>
    <row r="615" spans="1:8" x14ac:dyDescent="0.3">
      <c r="A615" s="285"/>
      <c r="B615" s="285"/>
      <c r="C615" s="285"/>
      <c r="D615" s="285"/>
      <c r="E615" s="285"/>
      <c r="F615" s="285"/>
      <c r="G615" s="285"/>
      <c r="H615" s="285"/>
    </row>
    <row r="616" spans="1:8" x14ac:dyDescent="0.3">
      <c r="A616" s="285"/>
      <c r="B616" s="285"/>
      <c r="C616" s="285"/>
      <c r="D616" s="285"/>
      <c r="E616" s="285"/>
      <c r="F616" s="285"/>
      <c r="G616" s="285"/>
      <c r="H616" s="285"/>
    </row>
    <row r="617" spans="1:8" x14ac:dyDescent="0.3">
      <c r="A617" s="285"/>
      <c r="B617" s="285"/>
      <c r="C617" s="285"/>
      <c r="D617" s="285"/>
      <c r="E617" s="285"/>
      <c r="F617" s="285"/>
      <c r="G617" s="285"/>
      <c r="H617" s="285"/>
    </row>
    <row r="618" spans="1:8" x14ac:dyDescent="0.3">
      <c r="A618" s="285"/>
      <c r="B618" s="285"/>
      <c r="C618" s="285"/>
      <c r="D618" s="285"/>
      <c r="E618" s="285"/>
      <c r="F618" s="285"/>
      <c r="G618" s="285"/>
      <c r="H618" s="285"/>
    </row>
    <row r="619" spans="1:8" x14ac:dyDescent="0.3">
      <c r="A619" s="285"/>
      <c r="B619" s="285"/>
      <c r="C619" s="285"/>
      <c r="D619" s="285"/>
      <c r="E619" s="285"/>
      <c r="F619" s="285"/>
      <c r="G619" s="285"/>
      <c r="H619" s="285"/>
    </row>
    <row r="620" spans="1:8" x14ac:dyDescent="0.3">
      <c r="A620" s="285"/>
      <c r="B620" s="285"/>
      <c r="C620" s="285"/>
      <c r="D620" s="285"/>
      <c r="E620" s="285"/>
      <c r="F620" s="285"/>
      <c r="G620" s="285"/>
      <c r="H620" s="285"/>
    </row>
    <row r="621" spans="1:8" x14ac:dyDescent="0.3">
      <c r="A621" s="285"/>
      <c r="B621" s="285"/>
      <c r="C621" s="285"/>
      <c r="D621" s="285"/>
      <c r="E621" s="285"/>
      <c r="F621" s="285"/>
      <c r="G621" s="285"/>
      <c r="H621" s="285"/>
    </row>
    <row r="622" spans="1:8" x14ac:dyDescent="0.3">
      <c r="A622" s="285"/>
      <c r="B622" s="285"/>
      <c r="C622" s="285"/>
      <c r="D622" s="285"/>
      <c r="E622" s="285"/>
      <c r="F622" s="285"/>
      <c r="G622" s="285"/>
      <c r="H622" s="285"/>
    </row>
    <row r="623" spans="1:8" ht="20.399999999999999" customHeight="1" x14ac:dyDescent="0.3">
      <c r="A623" s="285"/>
      <c r="B623" s="285"/>
      <c r="C623" s="285"/>
      <c r="D623" s="285"/>
      <c r="E623" s="285"/>
      <c r="F623" s="285"/>
      <c r="G623" s="285"/>
      <c r="H623" s="285"/>
    </row>
    <row r="624" spans="1:8" ht="15" customHeight="1" x14ac:dyDescent="0.3">
      <c r="A624" s="285"/>
      <c r="B624" s="285"/>
      <c r="C624" s="285"/>
      <c r="D624" s="285"/>
      <c r="E624" s="285"/>
      <c r="F624" s="285"/>
      <c r="G624" s="285"/>
      <c r="H624" s="285"/>
    </row>
    <row r="625" spans="1:8" ht="15" customHeight="1" x14ac:dyDescent="0.3">
      <c r="A625" s="285"/>
      <c r="B625" s="285"/>
      <c r="C625" s="285"/>
      <c r="D625" s="285"/>
      <c r="E625" s="285"/>
      <c r="F625" s="285"/>
      <c r="G625" s="285"/>
      <c r="H625" s="285"/>
    </row>
    <row r="626" spans="1:8" x14ac:dyDescent="0.3">
      <c r="A626" s="285"/>
      <c r="B626" s="285"/>
      <c r="C626" s="285"/>
      <c r="D626" s="285"/>
      <c r="E626" s="285"/>
      <c r="F626" s="285"/>
      <c r="G626" s="285"/>
      <c r="H626" s="285"/>
    </row>
    <row r="627" spans="1:8" x14ac:dyDescent="0.3">
      <c r="A627" s="285"/>
      <c r="B627" s="285"/>
      <c r="C627" s="285"/>
      <c r="D627" s="285"/>
      <c r="E627" s="285"/>
      <c r="F627" s="285"/>
      <c r="G627" s="285"/>
      <c r="H627" s="285"/>
    </row>
    <row r="628" spans="1:8" x14ac:dyDescent="0.3">
      <c r="A628" s="285"/>
      <c r="B628" s="285"/>
      <c r="C628" s="285"/>
      <c r="D628" s="285"/>
      <c r="E628" s="285"/>
      <c r="F628" s="285"/>
      <c r="G628" s="285"/>
      <c r="H628" s="285"/>
    </row>
    <row r="629" spans="1:8" x14ac:dyDescent="0.3">
      <c r="A629" s="285"/>
      <c r="B629" s="285"/>
      <c r="C629" s="285"/>
      <c r="D629" s="285"/>
      <c r="E629" s="285"/>
      <c r="F629" s="285"/>
      <c r="G629" s="285"/>
      <c r="H629" s="285"/>
    </row>
    <row r="630" spans="1:8" x14ac:dyDescent="0.3">
      <c r="A630" s="285"/>
      <c r="B630" s="285"/>
      <c r="C630" s="285"/>
      <c r="D630" s="285"/>
      <c r="E630" s="285"/>
      <c r="F630" s="285"/>
      <c r="G630" s="285"/>
      <c r="H630" s="285"/>
    </row>
    <row r="631" spans="1:8" x14ac:dyDescent="0.3">
      <c r="A631" s="285"/>
      <c r="B631" s="285"/>
      <c r="C631" s="285"/>
      <c r="D631" s="285"/>
      <c r="E631" s="285"/>
      <c r="F631" s="285"/>
      <c r="G631" s="285"/>
      <c r="H631" s="285"/>
    </row>
    <row r="632" spans="1:8" x14ac:dyDescent="0.3">
      <c r="A632" s="285"/>
      <c r="B632" s="285"/>
      <c r="C632" s="285"/>
      <c r="D632" s="285"/>
      <c r="E632" s="285"/>
      <c r="F632" s="285"/>
      <c r="G632" s="285"/>
      <c r="H632" s="285"/>
    </row>
    <row r="633" spans="1:8" x14ac:dyDescent="0.3">
      <c r="A633" s="285"/>
      <c r="B633" s="285"/>
      <c r="C633" s="285"/>
      <c r="D633" s="285"/>
      <c r="E633" s="285"/>
      <c r="F633" s="285"/>
      <c r="G633" s="285"/>
      <c r="H633" s="285"/>
    </row>
    <row r="634" spans="1:8" x14ac:dyDescent="0.3">
      <c r="A634" s="285"/>
      <c r="B634" s="285"/>
      <c r="C634" s="285"/>
      <c r="D634" s="285"/>
      <c r="E634" s="285"/>
      <c r="F634" s="285"/>
      <c r="G634" s="285"/>
      <c r="H634" s="285"/>
    </row>
    <row r="635" spans="1:8" x14ac:dyDescent="0.3">
      <c r="A635" s="285"/>
      <c r="B635" s="285"/>
      <c r="C635" s="285"/>
      <c r="D635" s="285"/>
      <c r="E635" s="285"/>
      <c r="F635" s="285"/>
      <c r="G635" s="285"/>
      <c r="H635" s="285"/>
    </row>
    <row r="636" spans="1:8" x14ac:dyDescent="0.3">
      <c r="A636" s="285"/>
      <c r="B636" s="285"/>
      <c r="C636" s="285"/>
      <c r="D636" s="285"/>
      <c r="E636" s="285"/>
      <c r="F636" s="285"/>
      <c r="G636" s="285"/>
      <c r="H636" s="285"/>
    </row>
    <row r="637" spans="1:8" ht="15" customHeight="1" x14ac:dyDescent="0.3">
      <c r="A637" s="285"/>
      <c r="B637" s="285"/>
      <c r="C637" s="285"/>
      <c r="D637" s="285"/>
      <c r="E637" s="285"/>
      <c r="F637" s="285"/>
      <c r="G637" s="285"/>
      <c r="H637" s="285"/>
    </row>
    <row r="638" spans="1:8" x14ac:dyDescent="0.3">
      <c r="A638" s="285"/>
      <c r="B638" s="285"/>
      <c r="C638" s="285"/>
      <c r="D638" s="285"/>
      <c r="E638" s="285"/>
      <c r="F638" s="285"/>
      <c r="G638" s="285"/>
      <c r="H638" s="285"/>
    </row>
    <row r="639" spans="1:8" ht="20.399999999999999" customHeight="1" x14ac:dyDescent="0.3">
      <c r="A639" s="285"/>
      <c r="B639" s="285"/>
      <c r="C639" s="285"/>
      <c r="D639" s="285"/>
      <c r="E639" s="285"/>
      <c r="F639" s="285"/>
      <c r="G639" s="285"/>
      <c r="H639" s="285"/>
    </row>
    <row r="640" spans="1:8" s="238" customFormat="1" x14ac:dyDescent="0.3">
      <c r="A640" s="285"/>
      <c r="B640" s="285"/>
      <c r="C640" s="285"/>
      <c r="D640" s="285"/>
      <c r="E640" s="285"/>
      <c r="F640" s="285"/>
      <c r="G640" s="285"/>
      <c r="H640" s="285"/>
    </row>
    <row r="641" spans="1:8" s="238" customFormat="1" x14ac:dyDescent="0.3">
      <c r="A641" s="285"/>
      <c r="B641" s="285"/>
      <c r="C641" s="285"/>
      <c r="D641" s="285"/>
      <c r="E641" s="285"/>
      <c r="F641" s="285"/>
      <c r="G641" s="285"/>
      <c r="H641" s="285"/>
    </row>
    <row r="642" spans="1:8" ht="36" customHeight="1" x14ac:dyDescent="0.3">
      <c r="A642" s="285"/>
      <c r="B642" s="285"/>
      <c r="C642" s="285"/>
      <c r="D642" s="285"/>
      <c r="E642" s="285"/>
      <c r="F642" s="285"/>
      <c r="G642" s="285"/>
      <c r="H642" s="285"/>
    </row>
    <row r="643" spans="1:8" x14ac:dyDescent="0.3">
      <c r="A643" s="285"/>
      <c r="B643" s="285"/>
      <c r="C643" s="285"/>
      <c r="D643" s="285"/>
      <c r="E643" s="285"/>
      <c r="F643" s="285"/>
      <c r="G643" s="285"/>
      <c r="H643" s="285"/>
    </row>
    <row r="644" spans="1:8" x14ac:dyDescent="0.3">
      <c r="A644" s="285"/>
      <c r="B644" s="285"/>
      <c r="C644" s="285"/>
      <c r="D644" s="285"/>
      <c r="E644" s="285"/>
      <c r="F644" s="285"/>
      <c r="G644" s="285"/>
      <c r="H644" s="285"/>
    </row>
    <row r="645" spans="1:8" x14ac:dyDescent="0.3">
      <c r="A645" s="285"/>
      <c r="B645" s="285"/>
      <c r="C645" s="285"/>
      <c r="D645" s="285"/>
      <c r="E645" s="285"/>
      <c r="F645" s="285"/>
      <c r="G645" s="285"/>
      <c r="H645" s="285"/>
    </row>
    <row r="646" spans="1:8" ht="84.6" customHeight="1" x14ac:dyDescent="0.3">
      <c r="A646" s="285"/>
      <c r="B646" s="285"/>
      <c r="C646" s="285"/>
      <c r="D646" s="285"/>
      <c r="E646" s="285"/>
      <c r="F646" s="285"/>
      <c r="G646" s="285"/>
      <c r="H646" s="285"/>
    </row>
    <row r="647" spans="1:8" x14ac:dyDescent="0.3">
      <c r="A647" s="285"/>
      <c r="B647" s="285"/>
      <c r="C647" s="285"/>
      <c r="D647" s="285"/>
      <c r="E647" s="285"/>
      <c r="F647" s="285"/>
      <c r="G647" s="285"/>
      <c r="H647" s="285"/>
    </row>
    <row r="648" spans="1:8" x14ac:dyDescent="0.3">
      <c r="A648" s="285"/>
      <c r="B648" s="285"/>
      <c r="C648" s="285"/>
      <c r="D648" s="285"/>
      <c r="E648" s="285"/>
      <c r="F648" s="285"/>
      <c r="G648" s="285"/>
      <c r="H648" s="285"/>
    </row>
    <row r="649" spans="1:8" x14ac:dyDescent="0.3">
      <c r="A649" s="285"/>
      <c r="B649" s="285"/>
      <c r="C649" s="285"/>
      <c r="D649" s="285"/>
      <c r="E649" s="285"/>
      <c r="F649" s="285"/>
      <c r="G649" s="285"/>
      <c r="H649" s="285"/>
    </row>
    <row r="650" spans="1:8" x14ac:dyDescent="0.3">
      <c r="A650" s="285"/>
      <c r="B650" s="285"/>
      <c r="C650" s="285"/>
      <c r="D650" s="285"/>
      <c r="E650" s="285"/>
      <c r="F650" s="285"/>
      <c r="G650" s="285"/>
      <c r="H650" s="285"/>
    </row>
    <row r="651" spans="1:8" x14ac:dyDescent="0.3">
      <c r="A651" s="285"/>
      <c r="B651" s="285"/>
      <c r="C651" s="285"/>
      <c r="D651" s="285"/>
      <c r="E651" s="285"/>
      <c r="F651" s="285"/>
      <c r="G651" s="285"/>
      <c r="H651" s="285"/>
    </row>
    <row r="652" spans="1:8" ht="15" customHeight="1" x14ac:dyDescent="0.3">
      <c r="A652" s="285"/>
      <c r="B652" s="285"/>
      <c r="C652" s="285"/>
      <c r="D652" s="285"/>
      <c r="E652" s="285"/>
      <c r="F652" s="285"/>
      <c r="G652" s="285"/>
      <c r="H652" s="285"/>
    </row>
    <row r="653" spans="1:8" x14ac:dyDescent="0.3">
      <c r="A653" s="285"/>
      <c r="B653" s="285"/>
      <c r="C653" s="285"/>
      <c r="D653" s="285"/>
      <c r="E653" s="285"/>
      <c r="F653" s="285"/>
      <c r="G653" s="285"/>
      <c r="H653" s="285"/>
    </row>
    <row r="654" spans="1:8" x14ac:dyDescent="0.3">
      <c r="A654" s="285"/>
      <c r="B654" s="285"/>
      <c r="C654" s="285"/>
      <c r="D654" s="285"/>
      <c r="E654" s="285"/>
      <c r="F654" s="285"/>
      <c r="G654" s="285"/>
      <c r="H654" s="285"/>
    </row>
    <row r="655" spans="1:8" x14ac:dyDescent="0.3">
      <c r="A655" s="285"/>
      <c r="B655" s="285"/>
      <c r="C655" s="285"/>
      <c r="D655" s="285"/>
      <c r="E655" s="285"/>
      <c r="F655" s="285"/>
      <c r="G655" s="285"/>
      <c r="H655" s="285"/>
    </row>
    <row r="656" spans="1:8" x14ac:dyDescent="0.3">
      <c r="A656" s="285"/>
      <c r="B656" s="285"/>
      <c r="C656" s="285"/>
      <c r="D656" s="285"/>
      <c r="E656" s="285"/>
      <c r="F656" s="285"/>
      <c r="G656" s="285"/>
      <c r="H656" s="285"/>
    </row>
    <row r="657" spans="1:8" x14ac:dyDescent="0.3">
      <c r="A657" s="285"/>
      <c r="B657" s="285"/>
      <c r="C657" s="285"/>
      <c r="D657" s="285"/>
      <c r="E657" s="285"/>
      <c r="F657" s="285"/>
      <c r="G657" s="285"/>
      <c r="H657" s="285"/>
    </row>
    <row r="658" spans="1:8" x14ac:dyDescent="0.3">
      <c r="A658" s="285"/>
      <c r="B658" s="285"/>
      <c r="C658" s="285"/>
      <c r="D658" s="285"/>
      <c r="E658" s="285"/>
      <c r="F658" s="285"/>
      <c r="G658" s="285"/>
      <c r="H658" s="285"/>
    </row>
    <row r="659" spans="1:8" ht="15" customHeight="1" x14ac:dyDescent="0.3">
      <c r="A659" s="285"/>
      <c r="B659" s="285"/>
      <c r="C659" s="285"/>
      <c r="D659" s="285"/>
      <c r="E659" s="285"/>
      <c r="F659" s="285"/>
      <c r="G659" s="285"/>
      <c r="H659" s="285"/>
    </row>
    <row r="660" spans="1:8" x14ac:dyDescent="0.3">
      <c r="A660" s="285"/>
      <c r="B660" s="285"/>
      <c r="C660" s="285"/>
      <c r="D660" s="285"/>
      <c r="E660" s="285"/>
      <c r="F660" s="285"/>
      <c r="G660" s="285"/>
      <c r="H660" s="285"/>
    </row>
    <row r="661" spans="1:8" x14ac:dyDescent="0.3">
      <c r="A661" s="285"/>
      <c r="B661" s="285"/>
      <c r="C661" s="285"/>
      <c r="D661" s="285"/>
      <c r="E661" s="285"/>
      <c r="F661" s="285"/>
      <c r="G661" s="285"/>
      <c r="H661" s="285"/>
    </row>
    <row r="662" spans="1:8" x14ac:dyDescent="0.3">
      <c r="A662" s="285"/>
      <c r="B662" s="285"/>
      <c r="C662" s="285"/>
      <c r="D662" s="285"/>
      <c r="E662" s="285"/>
      <c r="F662" s="285"/>
      <c r="G662" s="285"/>
      <c r="H662" s="285"/>
    </row>
    <row r="663" spans="1:8" x14ac:dyDescent="0.3">
      <c r="A663" s="285"/>
      <c r="B663" s="285"/>
      <c r="C663" s="285"/>
      <c r="D663" s="285"/>
      <c r="E663" s="285"/>
      <c r="F663" s="285"/>
      <c r="G663" s="285"/>
      <c r="H663" s="285"/>
    </row>
    <row r="664" spans="1:8" x14ac:dyDescent="0.3">
      <c r="A664" s="285"/>
      <c r="B664" s="285"/>
      <c r="C664" s="285"/>
      <c r="D664" s="285"/>
      <c r="E664" s="285"/>
      <c r="F664" s="285"/>
      <c r="G664" s="285"/>
      <c r="H664" s="285"/>
    </row>
    <row r="665" spans="1:8" x14ac:dyDescent="0.3">
      <c r="A665" s="285"/>
      <c r="B665" s="285"/>
      <c r="C665" s="285"/>
      <c r="D665" s="285"/>
      <c r="E665" s="285"/>
      <c r="F665" s="285"/>
      <c r="G665" s="285"/>
      <c r="H665" s="285"/>
    </row>
    <row r="666" spans="1:8" ht="15" customHeight="1" x14ac:dyDescent="0.3">
      <c r="A666" s="285"/>
      <c r="B666" s="285"/>
      <c r="C666" s="285"/>
      <c r="D666" s="285"/>
      <c r="E666" s="285"/>
      <c r="F666" s="285"/>
      <c r="G666" s="285"/>
      <c r="H666" s="285"/>
    </row>
    <row r="667" spans="1:8" ht="15" customHeight="1" x14ac:dyDescent="0.3">
      <c r="A667" s="285"/>
      <c r="B667" s="285"/>
      <c r="C667" s="285"/>
      <c r="D667" s="285"/>
      <c r="E667" s="285"/>
      <c r="F667" s="285"/>
      <c r="G667" s="285"/>
      <c r="H667" s="285"/>
    </row>
    <row r="668" spans="1:8" ht="20.399999999999999" customHeight="1" x14ac:dyDescent="0.3">
      <c r="A668" s="285"/>
      <c r="B668" s="285"/>
      <c r="C668" s="285"/>
      <c r="D668" s="285"/>
      <c r="E668" s="285"/>
      <c r="F668" s="285"/>
      <c r="G668" s="285"/>
      <c r="H668" s="285"/>
    </row>
    <row r="669" spans="1:8" x14ac:dyDescent="0.3">
      <c r="A669" s="285"/>
      <c r="B669" s="285"/>
      <c r="C669" s="285"/>
      <c r="D669" s="285"/>
      <c r="E669" s="285"/>
      <c r="F669" s="285"/>
      <c r="G669" s="285"/>
      <c r="H669" s="285"/>
    </row>
    <row r="670" spans="1:8" x14ac:dyDescent="0.3">
      <c r="A670" s="285"/>
      <c r="B670" s="285"/>
      <c r="C670" s="285"/>
      <c r="D670" s="285"/>
      <c r="E670" s="285"/>
      <c r="F670" s="285"/>
      <c r="G670" s="285"/>
      <c r="H670" s="285"/>
    </row>
    <row r="671" spans="1:8" x14ac:dyDescent="0.3">
      <c r="A671" s="285"/>
      <c r="B671" s="285"/>
      <c r="C671" s="285"/>
      <c r="D671" s="285"/>
      <c r="E671" s="285"/>
      <c r="F671" s="285"/>
      <c r="G671" s="285"/>
      <c r="H671" s="285"/>
    </row>
    <row r="672" spans="1:8" x14ac:dyDescent="0.3">
      <c r="A672" s="285"/>
      <c r="B672" s="285"/>
      <c r="C672" s="285"/>
      <c r="D672" s="285"/>
      <c r="E672" s="285"/>
      <c r="F672" s="285"/>
      <c r="G672" s="285"/>
      <c r="H672" s="285"/>
    </row>
    <row r="673" spans="1:8" x14ac:dyDescent="0.3">
      <c r="A673" s="285"/>
      <c r="B673" s="285"/>
      <c r="C673" s="285"/>
      <c r="D673" s="285"/>
      <c r="E673" s="285"/>
      <c r="F673" s="285"/>
      <c r="G673" s="285"/>
      <c r="H673" s="285"/>
    </row>
    <row r="674" spans="1:8" x14ac:dyDescent="0.3">
      <c r="A674" s="285"/>
      <c r="B674" s="285"/>
      <c r="C674" s="285"/>
      <c r="D674" s="285"/>
      <c r="E674" s="285"/>
      <c r="F674" s="285"/>
      <c r="G674" s="285"/>
      <c r="H674" s="285"/>
    </row>
    <row r="675" spans="1:8" x14ac:dyDescent="0.3">
      <c r="A675" s="285"/>
      <c r="B675" s="285"/>
      <c r="C675" s="285"/>
      <c r="D675" s="285"/>
      <c r="E675" s="285"/>
      <c r="F675" s="285"/>
      <c r="G675" s="285"/>
      <c r="H675" s="285"/>
    </row>
    <row r="676" spans="1:8" x14ac:dyDescent="0.3">
      <c r="A676" s="285"/>
      <c r="B676" s="285"/>
      <c r="C676" s="285"/>
      <c r="D676" s="285"/>
      <c r="E676" s="285"/>
      <c r="F676" s="285"/>
      <c r="G676" s="285"/>
      <c r="H676" s="285"/>
    </row>
    <row r="677" spans="1:8" x14ac:dyDescent="0.3">
      <c r="A677" s="285"/>
      <c r="B677" s="285"/>
      <c r="C677" s="285"/>
      <c r="D677" s="285"/>
      <c r="E677" s="285"/>
      <c r="F677" s="285"/>
      <c r="G677" s="285"/>
      <c r="H677" s="285"/>
    </row>
    <row r="678" spans="1:8" x14ac:dyDescent="0.3">
      <c r="A678" s="285"/>
      <c r="B678" s="285"/>
      <c r="C678" s="285"/>
      <c r="D678" s="285"/>
      <c r="E678" s="285"/>
      <c r="F678" s="285"/>
      <c r="G678" s="285"/>
      <c r="H678" s="285"/>
    </row>
    <row r="679" spans="1:8" ht="15" customHeight="1" x14ac:dyDescent="0.3">
      <c r="A679" s="285"/>
      <c r="B679" s="285"/>
      <c r="C679" s="285"/>
      <c r="D679" s="285"/>
      <c r="E679" s="285"/>
      <c r="F679" s="285"/>
      <c r="G679" s="285"/>
      <c r="H679" s="285"/>
    </row>
    <row r="680" spans="1:8" x14ac:dyDescent="0.3">
      <c r="A680" s="285"/>
      <c r="B680" s="285"/>
      <c r="C680" s="285"/>
      <c r="D680" s="285"/>
      <c r="E680" s="285"/>
      <c r="F680" s="285"/>
      <c r="G680" s="285"/>
      <c r="H680" s="285"/>
    </row>
    <row r="681" spans="1:8" x14ac:dyDescent="0.3">
      <c r="A681" s="285"/>
      <c r="B681" s="285"/>
      <c r="C681" s="285"/>
      <c r="D681" s="285"/>
      <c r="E681" s="285"/>
      <c r="F681" s="285"/>
      <c r="G681" s="285"/>
      <c r="H681" s="285"/>
    </row>
    <row r="682" spans="1:8" s="238" customFormat="1" x14ac:dyDescent="0.3">
      <c r="A682" s="285"/>
      <c r="B682" s="285"/>
      <c r="C682" s="285"/>
      <c r="D682" s="285"/>
      <c r="E682" s="285"/>
      <c r="F682" s="285"/>
      <c r="G682" s="285"/>
      <c r="H682" s="285"/>
    </row>
    <row r="683" spans="1:8" s="238" customFormat="1" x14ac:dyDescent="0.3">
      <c r="A683" s="285"/>
      <c r="B683" s="285"/>
      <c r="C683" s="285"/>
      <c r="D683" s="285"/>
      <c r="E683" s="285"/>
      <c r="F683" s="285"/>
      <c r="G683" s="285"/>
      <c r="H683" s="285"/>
    </row>
    <row r="684" spans="1:8" x14ac:dyDescent="0.3">
      <c r="A684" s="285"/>
      <c r="B684" s="285"/>
      <c r="C684" s="285"/>
      <c r="D684" s="285"/>
      <c r="E684" s="285"/>
      <c r="F684" s="285"/>
      <c r="G684" s="285"/>
      <c r="H684" s="285"/>
    </row>
    <row r="685" spans="1:8" x14ac:dyDescent="0.3">
      <c r="A685" s="285"/>
      <c r="B685" s="285"/>
      <c r="C685" s="285"/>
      <c r="D685" s="285"/>
      <c r="E685" s="285"/>
      <c r="F685" s="285"/>
      <c r="G685" s="285"/>
      <c r="H685" s="285"/>
    </row>
    <row r="686" spans="1:8" x14ac:dyDescent="0.3">
      <c r="A686" s="285"/>
      <c r="B686" s="285"/>
      <c r="C686" s="285"/>
      <c r="D686" s="285"/>
      <c r="E686" s="285"/>
      <c r="F686" s="285"/>
      <c r="G686" s="285"/>
      <c r="H686" s="285"/>
    </row>
    <row r="687" spans="1:8" x14ac:dyDescent="0.3">
      <c r="A687" s="285"/>
      <c r="B687" s="285"/>
      <c r="C687" s="285"/>
      <c r="D687" s="285"/>
      <c r="E687" s="285"/>
      <c r="F687" s="285"/>
      <c r="G687" s="285"/>
      <c r="H687" s="285"/>
    </row>
    <row r="688" spans="1:8" x14ac:dyDescent="0.3">
      <c r="A688" s="285"/>
      <c r="B688" s="285"/>
      <c r="C688" s="285"/>
      <c r="D688" s="285"/>
      <c r="E688" s="285"/>
      <c r="F688" s="285"/>
      <c r="G688" s="285"/>
      <c r="H688" s="285"/>
    </row>
    <row r="689" spans="1:8" x14ac:dyDescent="0.3">
      <c r="A689" s="285"/>
      <c r="B689" s="285"/>
      <c r="C689" s="285"/>
      <c r="D689" s="285"/>
      <c r="E689" s="285"/>
      <c r="F689" s="285"/>
      <c r="G689" s="285"/>
      <c r="H689" s="285"/>
    </row>
    <row r="690" spans="1:8" x14ac:dyDescent="0.3">
      <c r="A690" s="285"/>
      <c r="B690" s="285"/>
      <c r="C690" s="285"/>
      <c r="D690" s="285"/>
      <c r="E690" s="285"/>
      <c r="F690" s="285"/>
      <c r="G690" s="285"/>
      <c r="H690" s="285"/>
    </row>
    <row r="691" spans="1:8" ht="20.399999999999999" customHeight="1" x14ac:dyDescent="0.3">
      <c r="A691" s="285"/>
      <c r="B691" s="285"/>
      <c r="C691" s="285"/>
      <c r="D691" s="285"/>
      <c r="E691" s="285"/>
      <c r="F691" s="285"/>
      <c r="G691" s="285"/>
      <c r="H691" s="285"/>
    </row>
    <row r="692" spans="1:8" x14ac:dyDescent="0.3">
      <c r="A692" s="285"/>
      <c r="B692" s="285"/>
      <c r="C692" s="285"/>
      <c r="D692" s="285"/>
      <c r="E692" s="285"/>
      <c r="F692" s="285"/>
      <c r="G692" s="285"/>
      <c r="H692" s="285"/>
    </row>
    <row r="693" spans="1:8" x14ac:dyDescent="0.3">
      <c r="A693" s="285"/>
      <c r="B693" s="285"/>
      <c r="C693" s="285"/>
      <c r="D693" s="285"/>
      <c r="E693" s="285"/>
      <c r="F693" s="285"/>
      <c r="G693" s="285"/>
      <c r="H693" s="285"/>
    </row>
    <row r="694" spans="1:8" ht="31.2" customHeight="1" x14ac:dyDescent="0.3">
      <c r="A694" s="285"/>
      <c r="B694" s="285"/>
      <c r="C694" s="285"/>
      <c r="D694" s="285"/>
      <c r="E694" s="285"/>
      <c r="F694" s="285"/>
      <c r="G694" s="285"/>
      <c r="H694" s="285"/>
    </row>
    <row r="695" spans="1:8" ht="15" customHeight="1" x14ac:dyDescent="0.3">
      <c r="A695" s="285"/>
      <c r="B695" s="285"/>
      <c r="C695" s="285"/>
      <c r="D695" s="285"/>
      <c r="E695" s="285"/>
      <c r="F695" s="285"/>
      <c r="G695" s="285"/>
      <c r="H695" s="285"/>
    </row>
    <row r="696" spans="1:8" x14ac:dyDescent="0.3">
      <c r="A696" s="285"/>
      <c r="B696" s="285"/>
      <c r="C696" s="285"/>
      <c r="D696" s="285"/>
      <c r="E696" s="285"/>
      <c r="F696" s="285"/>
      <c r="G696" s="285"/>
      <c r="H696" s="285"/>
    </row>
    <row r="697" spans="1:8" x14ac:dyDescent="0.3">
      <c r="A697" s="285"/>
      <c r="B697" s="285"/>
      <c r="C697" s="285"/>
      <c r="D697" s="285"/>
      <c r="E697" s="285"/>
      <c r="F697" s="285"/>
      <c r="G697" s="285"/>
      <c r="H697" s="285"/>
    </row>
    <row r="698" spans="1:8" ht="72" customHeight="1" x14ac:dyDescent="0.3">
      <c r="A698" s="285"/>
      <c r="B698" s="285"/>
      <c r="C698" s="285"/>
      <c r="D698" s="285"/>
      <c r="E698" s="285"/>
      <c r="F698" s="285"/>
      <c r="G698" s="285"/>
      <c r="H698" s="285"/>
    </row>
    <row r="699" spans="1:8" x14ac:dyDescent="0.3">
      <c r="A699" s="285"/>
      <c r="B699" s="285"/>
      <c r="C699" s="285"/>
      <c r="D699" s="285"/>
      <c r="E699" s="285"/>
      <c r="F699" s="285"/>
      <c r="G699" s="285"/>
      <c r="H699" s="285"/>
    </row>
    <row r="700" spans="1:8" x14ac:dyDescent="0.3">
      <c r="A700" s="285"/>
      <c r="B700" s="285"/>
      <c r="C700" s="285"/>
      <c r="D700" s="285"/>
      <c r="E700" s="285"/>
      <c r="F700" s="285"/>
      <c r="G700" s="285"/>
      <c r="H700" s="285"/>
    </row>
    <row r="701" spans="1:8" ht="15" customHeight="1" x14ac:dyDescent="0.3">
      <c r="A701" s="285"/>
      <c r="B701" s="285"/>
      <c r="C701" s="285"/>
      <c r="D701" s="285"/>
      <c r="E701" s="285"/>
      <c r="F701" s="285"/>
      <c r="G701" s="285"/>
      <c r="H701" s="285"/>
    </row>
    <row r="702" spans="1:8" x14ac:dyDescent="0.3">
      <c r="A702" s="285"/>
      <c r="B702" s="285"/>
      <c r="C702" s="285"/>
      <c r="D702" s="285"/>
      <c r="E702" s="285"/>
      <c r="F702" s="285"/>
      <c r="G702" s="285"/>
      <c r="H702" s="285"/>
    </row>
    <row r="703" spans="1:8" x14ac:dyDescent="0.3">
      <c r="A703" s="285"/>
      <c r="B703" s="285"/>
      <c r="C703" s="285"/>
      <c r="D703" s="285"/>
      <c r="E703" s="285"/>
      <c r="F703" s="285"/>
      <c r="G703" s="285"/>
      <c r="H703" s="285"/>
    </row>
    <row r="704" spans="1:8" x14ac:dyDescent="0.3">
      <c r="A704" s="285"/>
      <c r="B704" s="285"/>
      <c r="C704" s="285"/>
      <c r="D704" s="285"/>
      <c r="E704" s="285"/>
      <c r="F704" s="285"/>
      <c r="G704" s="285"/>
      <c r="H704" s="285"/>
    </row>
    <row r="705" spans="1:8" x14ac:dyDescent="0.3">
      <c r="A705" s="285"/>
      <c r="B705" s="285"/>
      <c r="C705" s="285"/>
      <c r="D705" s="285"/>
      <c r="E705" s="285"/>
      <c r="F705" s="285"/>
      <c r="G705" s="285"/>
      <c r="H705" s="285"/>
    </row>
    <row r="706" spans="1:8" x14ac:dyDescent="0.3">
      <c r="A706" s="285"/>
      <c r="B706" s="285"/>
      <c r="C706" s="285"/>
      <c r="D706" s="285"/>
      <c r="E706" s="285"/>
      <c r="F706" s="285"/>
      <c r="G706" s="285"/>
      <c r="H706" s="285"/>
    </row>
    <row r="707" spans="1:8" x14ac:dyDescent="0.3">
      <c r="A707" s="285"/>
      <c r="B707" s="285"/>
      <c r="C707" s="285"/>
      <c r="D707" s="285"/>
      <c r="E707" s="285"/>
      <c r="F707" s="285"/>
      <c r="G707" s="285"/>
      <c r="H707" s="285"/>
    </row>
    <row r="708" spans="1:8" ht="15" customHeight="1" x14ac:dyDescent="0.3">
      <c r="A708" s="285"/>
      <c r="B708" s="285"/>
      <c r="C708" s="285"/>
      <c r="D708" s="285"/>
      <c r="E708" s="285"/>
      <c r="F708" s="285"/>
      <c r="G708" s="285"/>
      <c r="H708" s="285"/>
    </row>
    <row r="709" spans="1:8" ht="15" customHeight="1" x14ac:dyDescent="0.3">
      <c r="A709" s="285"/>
      <c r="B709" s="285"/>
      <c r="C709" s="285"/>
      <c r="D709" s="285"/>
      <c r="E709" s="285"/>
      <c r="F709" s="285"/>
      <c r="G709" s="285"/>
      <c r="H709" s="285"/>
    </row>
    <row r="710" spans="1:8" x14ac:dyDescent="0.3">
      <c r="A710" s="285"/>
      <c r="B710" s="285"/>
      <c r="C710" s="285"/>
      <c r="D710" s="285"/>
      <c r="E710" s="285"/>
      <c r="F710" s="285"/>
      <c r="G710" s="285"/>
      <c r="H710" s="285"/>
    </row>
    <row r="711" spans="1:8" x14ac:dyDescent="0.3">
      <c r="A711" s="285"/>
      <c r="B711" s="285"/>
      <c r="C711" s="285"/>
      <c r="D711" s="285"/>
      <c r="E711" s="285"/>
      <c r="F711" s="285"/>
      <c r="G711" s="285"/>
      <c r="H711" s="285"/>
    </row>
    <row r="712" spans="1:8" x14ac:dyDescent="0.3">
      <c r="A712" s="285"/>
      <c r="B712" s="285"/>
      <c r="C712" s="285"/>
      <c r="D712" s="285"/>
      <c r="E712" s="285"/>
      <c r="F712" s="285"/>
      <c r="G712" s="285"/>
      <c r="H712" s="285"/>
    </row>
    <row r="713" spans="1:8" x14ac:dyDescent="0.3">
      <c r="A713" s="285"/>
      <c r="B713" s="285"/>
      <c r="C713" s="285"/>
      <c r="D713" s="285"/>
      <c r="E713" s="285"/>
      <c r="F713" s="285"/>
      <c r="G713" s="285"/>
      <c r="H713" s="285"/>
    </row>
    <row r="714" spans="1:8" x14ac:dyDescent="0.3">
      <c r="A714" s="285"/>
      <c r="B714" s="285"/>
      <c r="C714" s="285"/>
      <c r="D714" s="285"/>
      <c r="E714" s="285"/>
      <c r="F714" s="285"/>
      <c r="G714" s="285"/>
      <c r="H714" s="285"/>
    </row>
    <row r="715" spans="1:8" x14ac:dyDescent="0.3">
      <c r="A715" s="285"/>
      <c r="B715" s="285"/>
      <c r="C715" s="285"/>
      <c r="D715" s="285"/>
      <c r="E715" s="285"/>
      <c r="F715" s="285"/>
      <c r="G715" s="285"/>
      <c r="H715" s="285"/>
    </row>
    <row r="716" spans="1:8" x14ac:dyDescent="0.3">
      <c r="A716" s="285"/>
      <c r="B716" s="285"/>
      <c r="C716" s="285"/>
      <c r="D716" s="285"/>
      <c r="E716" s="285"/>
      <c r="F716" s="285"/>
      <c r="G716" s="285"/>
      <c r="H716" s="285"/>
    </row>
    <row r="717" spans="1:8" x14ac:dyDescent="0.3">
      <c r="A717" s="285"/>
      <c r="B717" s="285"/>
      <c r="C717" s="285"/>
      <c r="D717" s="285"/>
      <c r="E717" s="285"/>
      <c r="F717" s="285"/>
      <c r="G717" s="285"/>
      <c r="H717" s="285"/>
    </row>
    <row r="718" spans="1:8" ht="30" customHeight="1" x14ac:dyDescent="0.3">
      <c r="A718" s="285"/>
      <c r="B718" s="285"/>
      <c r="C718" s="285"/>
      <c r="D718" s="285"/>
      <c r="E718" s="285"/>
      <c r="F718" s="285"/>
      <c r="G718" s="285"/>
      <c r="H718" s="285"/>
    </row>
    <row r="719" spans="1:8" ht="30" customHeight="1" x14ac:dyDescent="0.3">
      <c r="A719" s="285"/>
      <c r="B719" s="285"/>
      <c r="C719" s="285"/>
      <c r="D719" s="285"/>
      <c r="E719" s="285"/>
      <c r="F719" s="285"/>
      <c r="G719" s="285"/>
      <c r="H719" s="285"/>
    </row>
    <row r="720" spans="1:8" ht="20.399999999999999" customHeight="1" x14ac:dyDescent="0.3">
      <c r="A720" s="285"/>
      <c r="B720" s="285"/>
      <c r="C720" s="285"/>
      <c r="D720" s="285"/>
      <c r="E720" s="285"/>
      <c r="F720" s="285"/>
      <c r="G720" s="285"/>
      <c r="H720" s="285"/>
    </row>
    <row r="721" spans="1:8" ht="15" customHeight="1" x14ac:dyDescent="0.3">
      <c r="A721" s="285"/>
      <c r="B721" s="285"/>
      <c r="C721" s="285"/>
      <c r="D721" s="285"/>
      <c r="E721" s="285"/>
      <c r="F721" s="285"/>
      <c r="G721" s="285"/>
      <c r="H721" s="285"/>
    </row>
    <row r="722" spans="1:8" x14ac:dyDescent="0.3">
      <c r="A722" s="285"/>
      <c r="B722" s="285"/>
      <c r="C722" s="285"/>
      <c r="D722" s="285"/>
      <c r="E722" s="285"/>
      <c r="F722" s="285"/>
      <c r="G722" s="285"/>
      <c r="H722" s="285"/>
    </row>
    <row r="723" spans="1:8" x14ac:dyDescent="0.3">
      <c r="A723" s="285"/>
      <c r="B723" s="285"/>
      <c r="C723" s="285"/>
      <c r="D723" s="285"/>
      <c r="E723" s="285"/>
      <c r="F723" s="285"/>
      <c r="G723" s="285"/>
      <c r="H723" s="285"/>
    </row>
    <row r="724" spans="1:8" s="238" customFormat="1" x14ac:dyDescent="0.3">
      <c r="A724" s="285"/>
      <c r="B724" s="285"/>
      <c r="C724" s="285"/>
      <c r="D724" s="285"/>
      <c r="E724" s="285"/>
      <c r="F724" s="285"/>
      <c r="G724" s="285"/>
      <c r="H724" s="285"/>
    </row>
    <row r="725" spans="1:8" s="238" customFormat="1" x14ac:dyDescent="0.3">
      <c r="A725" s="285"/>
      <c r="B725" s="285"/>
      <c r="C725" s="285"/>
      <c r="D725" s="285"/>
      <c r="E725" s="285"/>
      <c r="F725" s="285"/>
      <c r="G725" s="285"/>
      <c r="H725" s="285"/>
    </row>
    <row r="726" spans="1:8" x14ac:dyDescent="0.3">
      <c r="A726" s="285"/>
      <c r="B726" s="285"/>
      <c r="C726" s="285"/>
      <c r="D726" s="285"/>
      <c r="E726" s="285"/>
      <c r="F726" s="285"/>
      <c r="G726" s="285"/>
      <c r="H726" s="285"/>
    </row>
    <row r="727" spans="1:8" x14ac:dyDescent="0.3">
      <c r="A727" s="285"/>
      <c r="B727" s="285"/>
      <c r="C727" s="285"/>
      <c r="D727" s="285"/>
      <c r="E727" s="285"/>
      <c r="F727" s="285"/>
      <c r="G727" s="285"/>
      <c r="H727" s="285"/>
    </row>
    <row r="728" spans="1:8" x14ac:dyDescent="0.3">
      <c r="A728" s="285"/>
      <c r="B728" s="285"/>
      <c r="C728" s="285"/>
      <c r="D728" s="285"/>
      <c r="E728" s="285"/>
      <c r="F728" s="285"/>
      <c r="G728" s="285"/>
      <c r="H728" s="285"/>
    </row>
    <row r="729" spans="1:8" x14ac:dyDescent="0.3">
      <c r="A729" s="285"/>
      <c r="B729" s="285"/>
      <c r="C729" s="285"/>
      <c r="D729" s="285"/>
      <c r="E729" s="285"/>
      <c r="F729" s="285"/>
      <c r="G729" s="285"/>
      <c r="H729" s="285"/>
    </row>
    <row r="730" spans="1:8" x14ac:dyDescent="0.3">
      <c r="A730" s="285"/>
      <c r="B730" s="285"/>
      <c r="C730" s="285"/>
      <c r="D730" s="285"/>
      <c r="E730" s="285"/>
      <c r="F730" s="285"/>
      <c r="G730" s="285"/>
      <c r="H730" s="285"/>
    </row>
    <row r="731" spans="1:8" x14ac:dyDescent="0.3">
      <c r="A731" s="285"/>
      <c r="B731" s="285"/>
      <c r="C731" s="285"/>
      <c r="D731" s="285"/>
      <c r="E731" s="285"/>
      <c r="F731" s="285"/>
      <c r="G731" s="285"/>
      <c r="H731" s="285"/>
    </row>
    <row r="732" spans="1:8" x14ac:dyDescent="0.3">
      <c r="A732" s="285"/>
      <c r="B732" s="285"/>
      <c r="C732" s="285"/>
      <c r="D732" s="285"/>
      <c r="E732" s="285"/>
      <c r="F732" s="285"/>
      <c r="G732" s="285"/>
      <c r="H732" s="285"/>
    </row>
    <row r="733" spans="1:8" x14ac:dyDescent="0.3">
      <c r="A733" s="285"/>
      <c r="B733" s="285"/>
      <c r="C733" s="285"/>
      <c r="D733" s="285"/>
      <c r="E733" s="285"/>
      <c r="F733" s="285"/>
      <c r="G733" s="285"/>
      <c r="H733" s="285"/>
    </row>
    <row r="734" spans="1:8" x14ac:dyDescent="0.3">
      <c r="A734" s="285"/>
      <c r="B734" s="285"/>
      <c r="C734" s="285"/>
      <c r="D734" s="285"/>
      <c r="E734" s="285"/>
      <c r="F734" s="285"/>
      <c r="G734" s="285"/>
      <c r="H734" s="285"/>
    </row>
    <row r="735" spans="1:8" x14ac:dyDescent="0.3">
      <c r="A735" s="285"/>
      <c r="B735" s="285"/>
      <c r="C735" s="285"/>
      <c r="D735" s="285"/>
      <c r="E735" s="285"/>
      <c r="F735" s="285"/>
      <c r="G735" s="285"/>
      <c r="H735" s="285"/>
    </row>
    <row r="736" spans="1:8" ht="15" customHeight="1" x14ac:dyDescent="0.3">
      <c r="A736" s="285"/>
      <c r="B736" s="285"/>
      <c r="C736" s="285"/>
      <c r="D736" s="285"/>
      <c r="E736" s="285"/>
      <c r="F736" s="285"/>
      <c r="G736" s="285"/>
      <c r="H736" s="285"/>
    </row>
    <row r="737" spans="1:8" ht="15" customHeight="1" x14ac:dyDescent="0.3">
      <c r="A737" s="285"/>
      <c r="B737" s="285"/>
      <c r="C737" s="285"/>
      <c r="D737" s="285"/>
      <c r="E737" s="285"/>
      <c r="F737" s="285"/>
      <c r="G737" s="285"/>
      <c r="H737" s="285"/>
    </row>
    <row r="738" spans="1:8" x14ac:dyDescent="0.3">
      <c r="A738" s="285"/>
      <c r="B738" s="285"/>
      <c r="C738" s="285"/>
      <c r="D738" s="285"/>
      <c r="E738" s="285"/>
      <c r="F738" s="285"/>
      <c r="G738" s="285"/>
      <c r="H738" s="285"/>
    </row>
    <row r="739" spans="1:8" ht="43.2" customHeight="1" x14ac:dyDescent="0.3">
      <c r="A739" s="285"/>
      <c r="B739" s="285"/>
      <c r="C739" s="285"/>
      <c r="D739" s="285"/>
      <c r="E739" s="285"/>
      <c r="F739" s="285"/>
      <c r="G739" s="285"/>
      <c r="H739" s="285"/>
    </row>
    <row r="740" spans="1:8" x14ac:dyDescent="0.3">
      <c r="A740" s="285"/>
      <c r="B740" s="285"/>
      <c r="C740" s="285"/>
      <c r="D740" s="285"/>
      <c r="E740" s="285"/>
      <c r="F740" s="285"/>
      <c r="G740" s="285"/>
      <c r="H740" s="285"/>
    </row>
    <row r="741" spans="1:8" x14ac:dyDescent="0.3">
      <c r="A741" s="285"/>
      <c r="B741" s="285"/>
      <c r="C741" s="285"/>
      <c r="D741" s="285"/>
      <c r="E741" s="285"/>
      <c r="F741" s="285"/>
      <c r="G741" s="285"/>
      <c r="H741" s="285"/>
    </row>
    <row r="742" spans="1:8" x14ac:dyDescent="0.3">
      <c r="A742" s="285"/>
      <c r="B742" s="285"/>
      <c r="C742" s="285"/>
      <c r="D742" s="285"/>
      <c r="E742" s="285"/>
      <c r="F742" s="285"/>
      <c r="G742" s="285"/>
      <c r="H742" s="285"/>
    </row>
    <row r="743" spans="1:8" ht="76.95" customHeight="1" x14ac:dyDescent="0.3">
      <c r="A743" s="285"/>
      <c r="B743" s="285"/>
      <c r="C743" s="285"/>
      <c r="D743" s="285"/>
      <c r="E743" s="285"/>
      <c r="F743" s="285"/>
      <c r="G743" s="285"/>
      <c r="H743" s="285"/>
    </row>
    <row r="744" spans="1:8" x14ac:dyDescent="0.3">
      <c r="A744" s="285"/>
      <c r="B744" s="285"/>
      <c r="C744" s="285"/>
      <c r="D744" s="285"/>
      <c r="E744" s="285"/>
      <c r="F744" s="285"/>
      <c r="G744" s="285"/>
      <c r="H744" s="285"/>
    </row>
    <row r="745" spans="1:8" x14ac:dyDescent="0.3">
      <c r="A745" s="285"/>
      <c r="B745" s="285"/>
      <c r="C745" s="285"/>
      <c r="D745" s="285"/>
      <c r="E745" s="285"/>
      <c r="F745" s="285"/>
      <c r="G745" s="285"/>
      <c r="H745" s="285"/>
    </row>
    <row r="746" spans="1:8" x14ac:dyDescent="0.3">
      <c r="A746" s="285"/>
      <c r="B746" s="285"/>
      <c r="C746" s="285"/>
      <c r="D746" s="285"/>
      <c r="E746" s="285"/>
      <c r="F746" s="285"/>
      <c r="G746" s="285"/>
      <c r="H746" s="285"/>
    </row>
    <row r="747" spans="1:8" x14ac:dyDescent="0.3">
      <c r="A747" s="285"/>
      <c r="B747" s="285"/>
      <c r="C747" s="285"/>
      <c r="D747" s="285"/>
      <c r="E747" s="285"/>
      <c r="F747" s="285"/>
      <c r="G747" s="285"/>
      <c r="H747" s="285"/>
    </row>
    <row r="748" spans="1:8" x14ac:dyDescent="0.3">
      <c r="A748" s="285"/>
      <c r="B748" s="285"/>
      <c r="C748" s="285"/>
      <c r="D748" s="285"/>
      <c r="E748" s="285"/>
      <c r="F748" s="285"/>
      <c r="G748" s="285"/>
      <c r="H748" s="285"/>
    </row>
    <row r="749" spans="1:8" x14ac:dyDescent="0.3">
      <c r="A749" s="285"/>
      <c r="B749" s="285"/>
      <c r="C749" s="285"/>
      <c r="D749" s="285"/>
      <c r="E749" s="285"/>
      <c r="F749" s="285"/>
      <c r="G749" s="285"/>
      <c r="H749" s="285"/>
    </row>
    <row r="750" spans="1:8" x14ac:dyDescent="0.3">
      <c r="A750" s="285"/>
      <c r="B750" s="285"/>
      <c r="C750" s="285"/>
      <c r="D750" s="285"/>
      <c r="E750" s="285"/>
      <c r="F750" s="285"/>
      <c r="G750" s="285"/>
      <c r="H750" s="285"/>
    </row>
    <row r="751" spans="1:8" x14ac:dyDescent="0.3">
      <c r="A751" s="285"/>
      <c r="B751" s="285"/>
      <c r="C751" s="285"/>
      <c r="D751" s="285"/>
      <c r="E751" s="285"/>
      <c r="F751" s="285"/>
      <c r="G751" s="285"/>
      <c r="H751" s="285"/>
    </row>
    <row r="752" spans="1:8" x14ac:dyDescent="0.3">
      <c r="A752" s="285"/>
      <c r="B752" s="285"/>
      <c r="C752" s="285"/>
      <c r="D752" s="285"/>
      <c r="E752" s="285"/>
      <c r="F752" s="285"/>
      <c r="G752" s="285"/>
      <c r="H752" s="285"/>
    </row>
    <row r="753" spans="1:8" ht="15" customHeight="1" x14ac:dyDescent="0.3">
      <c r="A753" s="285"/>
      <c r="B753" s="285"/>
      <c r="C753" s="285"/>
      <c r="D753" s="285"/>
      <c r="E753" s="285"/>
      <c r="F753" s="285"/>
      <c r="G753" s="285"/>
      <c r="H753" s="285"/>
    </row>
    <row r="754" spans="1:8" x14ac:dyDescent="0.3">
      <c r="A754" s="285"/>
      <c r="B754" s="285"/>
      <c r="C754" s="285"/>
      <c r="D754" s="285"/>
      <c r="E754" s="285"/>
      <c r="F754" s="285"/>
      <c r="G754" s="285"/>
      <c r="H754" s="285"/>
    </row>
    <row r="755" spans="1:8" x14ac:dyDescent="0.3">
      <c r="A755" s="285"/>
      <c r="B755" s="285"/>
      <c r="C755" s="285"/>
      <c r="D755" s="285"/>
      <c r="E755" s="285"/>
      <c r="F755" s="285"/>
      <c r="G755" s="285"/>
      <c r="H755" s="285"/>
    </row>
    <row r="756" spans="1:8" x14ac:dyDescent="0.3">
      <c r="A756" s="285"/>
      <c r="B756" s="285"/>
      <c r="C756" s="285"/>
      <c r="D756" s="285"/>
      <c r="E756" s="285"/>
      <c r="F756" s="285"/>
      <c r="G756" s="285"/>
      <c r="H756" s="285"/>
    </row>
    <row r="757" spans="1:8" x14ac:dyDescent="0.3">
      <c r="A757" s="285"/>
      <c r="B757" s="285"/>
      <c r="C757" s="285"/>
      <c r="D757" s="285"/>
      <c r="E757" s="285"/>
      <c r="F757" s="285"/>
      <c r="G757" s="285"/>
      <c r="H757" s="285"/>
    </row>
    <row r="758" spans="1:8" x14ac:dyDescent="0.3">
      <c r="A758" s="285"/>
      <c r="B758" s="285"/>
      <c r="C758" s="285"/>
      <c r="D758" s="285"/>
      <c r="E758" s="285"/>
      <c r="F758" s="285"/>
      <c r="G758" s="285"/>
      <c r="H758" s="285"/>
    </row>
    <row r="759" spans="1:8" x14ac:dyDescent="0.3">
      <c r="A759" s="285"/>
      <c r="B759" s="285"/>
      <c r="C759" s="285"/>
      <c r="D759" s="285"/>
      <c r="E759" s="285"/>
      <c r="F759" s="285"/>
      <c r="G759" s="285"/>
      <c r="H759" s="285"/>
    </row>
    <row r="760" spans="1:8" x14ac:dyDescent="0.3">
      <c r="A760" s="285"/>
      <c r="B760" s="285"/>
      <c r="C760" s="285"/>
      <c r="D760" s="285"/>
      <c r="E760" s="285"/>
      <c r="F760" s="285"/>
      <c r="G760" s="285"/>
      <c r="H760" s="285"/>
    </row>
    <row r="761" spans="1:8" x14ac:dyDescent="0.3">
      <c r="A761" s="285"/>
      <c r="B761" s="285"/>
      <c r="C761" s="285"/>
      <c r="D761" s="285"/>
      <c r="E761" s="285"/>
      <c r="F761" s="285"/>
      <c r="G761" s="285"/>
      <c r="H761" s="285"/>
    </row>
    <row r="762" spans="1:8" x14ac:dyDescent="0.3">
      <c r="A762" s="285"/>
      <c r="B762" s="285"/>
      <c r="C762" s="285"/>
      <c r="D762" s="285"/>
      <c r="E762" s="285"/>
      <c r="F762" s="285"/>
      <c r="G762" s="285"/>
      <c r="H762" s="285"/>
    </row>
    <row r="763" spans="1:8" x14ac:dyDescent="0.3">
      <c r="A763" s="285"/>
      <c r="B763" s="285"/>
      <c r="C763" s="285"/>
      <c r="D763" s="285"/>
      <c r="E763" s="285"/>
      <c r="F763" s="285"/>
      <c r="G763" s="285"/>
      <c r="H763" s="285"/>
    </row>
    <row r="764" spans="1:8" x14ac:dyDescent="0.3">
      <c r="A764" s="285"/>
      <c r="B764" s="285"/>
      <c r="C764" s="285"/>
      <c r="D764" s="285"/>
      <c r="E764" s="285"/>
      <c r="F764" s="285"/>
      <c r="G764" s="285"/>
      <c r="H764" s="285"/>
    </row>
    <row r="765" spans="1:8" ht="20.399999999999999" customHeight="1" x14ac:dyDescent="0.3">
      <c r="A765" s="285"/>
      <c r="B765" s="285"/>
      <c r="C765" s="285"/>
      <c r="D765" s="285"/>
      <c r="E765" s="285"/>
      <c r="F765" s="285"/>
      <c r="G765" s="285"/>
      <c r="H765" s="285"/>
    </row>
    <row r="766" spans="1:8" x14ac:dyDescent="0.3">
      <c r="A766" s="285"/>
      <c r="B766" s="285"/>
      <c r="C766" s="285"/>
      <c r="D766" s="285"/>
      <c r="E766" s="285"/>
      <c r="F766" s="285"/>
      <c r="G766" s="285"/>
      <c r="H766" s="285"/>
    </row>
    <row r="767" spans="1:8" x14ac:dyDescent="0.3">
      <c r="A767" s="285"/>
      <c r="B767" s="285"/>
      <c r="C767" s="285"/>
      <c r="D767" s="285"/>
      <c r="E767" s="285"/>
      <c r="F767" s="285"/>
      <c r="G767" s="285"/>
      <c r="H767" s="285"/>
    </row>
    <row r="768" spans="1:8" x14ac:dyDescent="0.3">
      <c r="A768" s="285"/>
      <c r="B768" s="285"/>
      <c r="C768" s="285"/>
      <c r="D768" s="285"/>
      <c r="E768" s="285"/>
      <c r="F768" s="285"/>
      <c r="G768" s="285"/>
      <c r="H768" s="285"/>
    </row>
    <row r="769" spans="1:8" x14ac:dyDescent="0.3">
      <c r="A769" s="285"/>
      <c r="B769" s="285"/>
      <c r="C769" s="285"/>
      <c r="D769" s="285"/>
      <c r="E769" s="285"/>
      <c r="F769" s="285"/>
      <c r="G769" s="285"/>
      <c r="H769" s="285"/>
    </row>
    <row r="770" spans="1:8" x14ac:dyDescent="0.3">
      <c r="A770" s="285"/>
      <c r="B770" s="285"/>
      <c r="C770" s="285"/>
      <c r="D770" s="285"/>
      <c r="E770" s="285"/>
      <c r="F770" s="285"/>
      <c r="G770" s="285"/>
      <c r="H770" s="285"/>
    </row>
    <row r="771" spans="1:8" x14ac:dyDescent="0.3">
      <c r="A771" s="285"/>
      <c r="B771" s="285"/>
      <c r="C771" s="285"/>
      <c r="D771" s="285"/>
      <c r="E771" s="285"/>
      <c r="F771" s="285"/>
      <c r="G771" s="285"/>
      <c r="H771" s="285"/>
    </row>
    <row r="772" spans="1:8" x14ac:dyDescent="0.3">
      <c r="A772" s="285"/>
      <c r="B772" s="285"/>
      <c r="C772" s="285"/>
      <c r="D772" s="285"/>
      <c r="E772" s="285"/>
      <c r="F772" s="285"/>
      <c r="G772" s="285"/>
      <c r="H772" s="285"/>
    </row>
    <row r="773" spans="1:8" x14ac:dyDescent="0.3">
      <c r="A773" s="285"/>
      <c r="B773" s="285"/>
      <c r="C773" s="285"/>
      <c r="D773" s="285"/>
      <c r="E773" s="285"/>
      <c r="F773" s="285"/>
      <c r="G773" s="285"/>
      <c r="H773" s="285"/>
    </row>
    <row r="774" spans="1:8" x14ac:dyDescent="0.3">
      <c r="A774" s="285"/>
      <c r="B774" s="285"/>
      <c r="C774" s="285"/>
      <c r="D774" s="285"/>
      <c r="E774" s="285"/>
      <c r="F774" s="285"/>
      <c r="G774" s="285"/>
      <c r="H774" s="285"/>
    </row>
    <row r="775" spans="1:8" x14ac:dyDescent="0.3">
      <c r="A775" s="285"/>
      <c r="B775" s="285"/>
      <c r="C775" s="285"/>
      <c r="D775" s="285"/>
      <c r="E775" s="285"/>
      <c r="F775" s="285"/>
      <c r="G775" s="285"/>
      <c r="H775" s="285"/>
    </row>
    <row r="776" spans="1:8" s="238" customFormat="1" x14ac:dyDescent="0.3">
      <c r="A776" s="285"/>
      <c r="B776" s="285"/>
      <c r="C776" s="285"/>
      <c r="D776" s="285"/>
      <c r="E776" s="285"/>
      <c r="F776" s="285"/>
      <c r="G776" s="285"/>
      <c r="H776" s="285"/>
    </row>
    <row r="777" spans="1:8" s="238" customFormat="1" x14ac:dyDescent="0.3">
      <c r="A777" s="285"/>
      <c r="B777" s="285"/>
      <c r="C777" s="285"/>
      <c r="D777" s="285"/>
      <c r="E777" s="285"/>
      <c r="F777" s="285"/>
      <c r="G777" s="285"/>
      <c r="H777" s="285"/>
    </row>
    <row r="778" spans="1:8" x14ac:dyDescent="0.3">
      <c r="A778" s="285"/>
      <c r="B778" s="285"/>
      <c r="C778" s="285"/>
      <c r="D778" s="285"/>
      <c r="E778" s="285"/>
      <c r="F778" s="285"/>
      <c r="G778" s="285"/>
      <c r="H778" s="285"/>
    </row>
    <row r="779" spans="1:8" x14ac:dyDescent="0.3">
      <c r="A779" s="285"/>
      <c r="B779" s="285"/>
      <c r="C779" s="285"/>
      <c r="D779" s="285"/>
      <c r="E779" s="285"/>
      <c r="F779" s="285"/>
      <c r="G779" s="285"/>
      <c r="H779" s="285"/>
    </row>
    <row r="780" spans="1:8" x14ac:dyDescent="0.3">
      <c r="A780" s="285"/>
      <c r="B780" s="285"/>
      <c r="C780" s="285"/>
      <c r="D780" s="285"/>
      <c r="E780" s="285"/>
      <c r="F780" s="285"/>
      <c r="G780" s="285"/>
      <c r="H780" s="285"/>
    </row>
    <row r="781" spans="1:8" ht="20.399999999999999" customHeight="1" x14ac:dyDescent="0.3">
      <c r="A781" s="285"/>
      <c r="B781" s="285"/>
      <c r="C781" s="285"/>
      <c r="D781" s="285"/>
      <c r="E781" s="285"/>
      <c r="F781" s="285"/>
      <c r="G781" s="285"/>
      <c r="H781" s="285"/>
    </row>
    <row r="782" spans="1:8" x14ac:dyDescent="0.3">
      <c r="A782" s="285"/>
      <c r="B782" s="285"/>
      <c r="C782" s="285"/>
      <c r="D782" s="285"/>
      <c r="E782" s="285"/>
      <c r="F782" s="285"/>
      <c r="G782" s="285"/>
      <c r="H782" s="285"/>
    </row>
    <row r="783" spans="1:8" x14ac:dyDescent="0.3">
      <c r="A783" s="285"/>
      <c r="B783" s="285"/>
      <c r="C783" s="285"/>
      <c r="D783" s="285"/>
      <c r="E783" s="285"/>
      <c r="F783" s="285"/>
      <c r="G783" s="285"/>
      <c r="H783" s="285"/>
    </row>
    <row r="784" spans="1:8" ht="37.200000000000003" customHeight="1" x14ac:dyDescent="0.3">
      <c r="A784" s="285"/>
      <c r="B784" s="285"/>
      <c r="C784" s="285"/>
      <c r="D784" s="285"/>
      <c r="E784" s="285"/>
      <c r="F784" s="285"/>
      <c r="G784" s="285"/>
      <c r="H784" s="285"/>
    </row>
    <row r="785" spans="1:8" x14ac:dyDescent="0.3">
      <c r="A785" s="285"/>
      <c r="B785" s="285"/>
      <c r="C785" s="285"/>
      <c r="D785" s="285"/>
      <c r="E785" s="285"/>
      <c r="F785" s="285"/>
      <c r="G785" s="285"/>
      <c r="H785" s="285"/>
    </row>
    <row r="786" spans="1:8" x14ac:dyDescent="0.3">
      <c r="A786" s="285"/>
      <c r="B786" s="285"/>
      <c r="C786" s="285"/>
      <c r="D786" s="285"/>
      <c r="E786" s="285"/>
      <c r="F786" s="285"/>
      <c r="G786" s="285"/>
      <c r="H786" s="285"/>
    </row>
    <row r="787" spans="1:8" x14ac:dyDescent="0.3">
      <c r="A787" s="285"/>
      <c r="B787" s="285"/>
      <c r="C787" s="285"/>
      <c r="D787" s="285"/>
      <c r="E787" s="285"/>
      <c r="F787" s="285"/>
      <c r="G787" s="285"/>
      <c r="H787" s="285"/>
    </row>
    <row r="788" spans="1:8" ht="88.95" customHeight="1" x14ac:dyDescent="0.3">
      <c r="A788" s="285"/>
      <c r="B788" s="285"/>
      <c r="C788" s="285"/>
      <c r="D788" s="285"/>
      <c r="E788" s="285"/>
      <c r="F788" s="285"/>
      <c r="G788" s="285"/>
      <c r="H788" s="285"/>
    </row>
    <row r="789" spans="1:8" ht="15" customHeight="1" x14ac:dyDescent="0.3">
      <c r="A789" s="285"/>
      <c r="B789" s="285"/>
      <c r="C789" s="285"/>
      <c r="D789" s="285"/>
      <c r="E789" s="285"/>
      <c r="F789" s="285"/>
      <c r="G789" s="285"/>
      <c r="H789" s="285"/>
    </row>
    <row r="790" spans="1:8" x14ac:dyDescent="0.3">
      <c r="A790" s="285"/>
      <c r="B790" s="285"/>
      <c r="C790" s="285"/>
      <c r="D790" s="285"/>
      <c r="E790" s="285"/>
      <c r="F790" s="285"/>
      <c r="G790" s="285"/>
      <c r="H790" s="285"/>
    </row>
    <row r="791" spans="1:8" x14ac:dyDescent="0.3">
      <c r="A791" s="285"/>
      <c r="B791" s="285"/>
      <c r="C791" s="285"/>
      <c r="D791" s="285"/>
      <c r="E791" s="285"/>
      <c r="F791" s="285"/>
      <c r="G791" s="285"/>
      <c r="H791" s="285"/>
    </row>
    <row r="792" spans="1:8" x14ac:dyDescent="0.3">
      <c r="A792" s="285"/>
      <c r="B792" s="285"/>
      <c r="C792" s="285"/>
      <c r="D792" s="285"/>
      <c r="E792" s="285"/>
      <c r="F792" s="285"/>
      <c r="G792" s="285"/>
      <c r="H792" s="285"/>
    </row>
    <row r="793" spans="1:8" x14ac:dyDescent="0.3">
      <c r="A793" s="285"/>
      <c r="B793" s="285"/>
      <c r="C793" s="285"/>
      <c r="D793" s="285"/>
      <c r="E793" s="285"/>
      <c r="F793" s="285"/>
      <c r="G793" s="285"/>
      <c r="H793" s="285"/>
    </row>
    <row r="794" spans="1:8" x14ac:dyDescent="0.3">
      <c r="A794" s="285"/>
      <c r="B794" s="285"/>
      <c r="C794" s="285"/>
      <c r="D794" s="285"/>
      <c r="E794" s="285"/>
      <c r="F794" s="285"/>
      <c r="G794" s="285"/>
      <c r="H794" s="285"/>
    </row>
    <row r="795" spans="1:8" x14ac:dyDescent="0.3">
      <c r="A795" s="285"/>
      <c r="B795" s="285"/>
      <c r="C795" s="285"/>
      <c r="D795" s="285"/>
      <c r="E795" s="285"/>
      <c r="F795" s="285"/>
      <c r="G795" s="285"/>
      <c r="H795" s="285"/>
    </row>
    <row r="796" spans="1:8" x14ac:dyDescent="0.3">
      <c r="A796" s="285"/>
      <c r="B796" s="285"/>
      <c r="C796" s="285"/>
      <c r="D796" s="285"/>
      <c r="E796" s="285"/>
      <c r="F796" s="285"/>
      <c r="G796" s="285"/>
      <c r="H796" s="285"/>
    </row>
    <row r="797" spans="1:8" x14ac:dyDescent="0.3">
      <c r="A797" s="285"/>
      <c r="B797" s="285"/>
      <c r="C797" s="285"/>
      <c r="D797" s="285"/>
      <c r="E797" s="285"/>
      <c r="F797" s="285"/>
      <c r="G797" s="285"/>
      <c r="H797" s="285"/>
    </row>
    <row r="798" spans="1:8" ht="15" customHeight="1" x14ac:dyDescent="0.3">
      <c r="A798" s="285"/>
      <c r="B798" s="285"/>
      <c r="C798" s="285"/>
      <c r="D798" s="285"/>
      <c r="E798" s="285"/>
      <c r="F798" s="285"/>
      <c r="G798" s="285"/>
      <c r="H798" s="285"/>
    </row>
    <row r="799" spans="1:8" x14ac:dyDescent="0.3">
      <c r="A799" s="285"/>
      <c r="B799" s="285"/>
      <c r="C799" s="285"/>
      <c r="D799" s="285"/>
      <c r="E799" s="285"/>
      <c r="F799" s="285"/>
      <c r="G799" s="285"/>
      <c r="H799" s="285"/>
    </row>
    <row r="800" spans="1:8" x14ac:dyDescent="0.3">
      <c r="A800" s="285"/>
      <c r="B800" s="285"/>
      <c r="C800" s="285"/>
      <c r="D800" s="285"/>
      <c r="E800" s="285"/>
      <c r="F800" s="285"/>
      <c r="G800" s="285"/>
      <c r="H800" s="285"/>
    </row>
    <row r="801" spans="1:8" x14ac:dyDescent="0.3">
      <c r="A801" s="285"/>
      <c r="B801" s="285"/>
      <c r="C801" s="285"/>
      <c r="D801" s="285"/>
      <c r="E801" s="285"/>
      <c r="F801" s="285"/>
      <c r="G801" s="285"/>
      <c r="H801" s="285"/>
    </row>
    <row r="802" spans="1:8" x14ac:dyDescent="0.3">
      <c r="A802" s="285"/>
      <c r="B802" s="285"/>
      <c r="C802" s="285"/>
      <c r="D802" s="285"/>
      <c r="E802" s="285"/>
      <c r="F802" s="285"/>
      <c r="G802" s="285"/>
      <c r="H802" s="285"/>
    </row>
    <row r="803" spans="1:8" x14ac:dyDescent="0.3">
      <c r="A803" s="285"/>
      <c r="B803" s="285"/>
      <c r="C803" s="285"/>
      <c r="D803" s="285"/>
      <c r="E803" s="285"/>
      <c r="F803" s="285"/>
      <c r="G803" s="285"/>
      <c r="H803" s="285"/>
    </row>
    <row r="804" spans="1:8" x14ac:dyDescent="0.3">
      <c r="A804" s="285"/>
      <c r="B804" s="285"/>
      <c r="C804" s="285"/>
      <c r="D804" s="285"/>
      <c r="E804" s="285"/>
      <c r="F804" s="285"/>
      <c r="G804" s="285"/>
      <c r="H804" s="285"/>
    </row>
    <row r="805" spans="1:8" ht="15" customHeight="1" x14ac:dyDescent="0.3">
      <c r="A805" s="285"/>
      <c r="B805" s="285"/>
      <c r="C805" s="285"/>
      <c r="D805" s="285"/>
      <c r="E805" s="285"/>
      <c r="F805" s="285"/>
      <c r="G805" s="285"/>
      <c r="H805" s="285"/>
    </row>
    <row r="806" spans="1:8" x14ac:dyDescent="0.3">
      <c r="A806" s="285"/>
      <c r="B806" s="285"/>
      <c r="C806" s="285"/>
      <c r="D806" s="285"/>
      <c r="E806" s="285"/>
      <c r="F806" s="285"/>
      <c r="G806" s="285"/>
      <c r="H806" s="285"/>
    </row>
    <row r="807" spans="1:8" x14ac:dyDescent="0.3">
      <c r="A807" s="285"/>
      <c r="B807" s="285"/>
      <c r="C807" s="285"/>
      <c r="D807" s="285"/>
      <c r="E807" s="285"/>
      <c r="F807" s="285"/>
      <c r="G807" s="285"/>
      <c r="H807" s="285"/>
    </row>
    <row r="808" spans="1:8" x14ac:dyDescent="0.3">
      <c r="A808" s="285"/>
      <c r="B808" s="285"/>
      <c r="C808" s="285"/>
      <c r="D808" s="285"/>
      <c r="E808" s="285"/>
      <c r="F808" s="285"/>
      <c r="G808" s="285"/>
      <c r="H808" s="285"/>
    </row>
    <row r="809" spans="1:8" x14ac:dyDescent="0.3">
      <c r="A809" s="285"/>
      <c r="B809" s="285"/>
      <c r="C809" s="285"/>
      <c r="D809" s="285"/>
      <c r="E809" s="285"/>
      <c r="F809" s="285"/>
      <c r="G809" s="285"/>
      <c r="H809" s="285"/>
    </row>
    <row r="810" spans="1:8" x14ac:dyDescent="0.3">
      <c r="A810" s="285"/>
      <c r="B810" s="285"/>
      <c r="C810" s="285"/>
      <c r="D810" s="285"/>
      <c r="E810" s="285"/>
      <c r="F810" s="285"/>
      <c r="G810" s="285"/>
      <c r="H810" s="285"/>
    </row>
    <row r="811" spans="1:8" x14ac:dyDescent="0.3">
      <c r="A811" s="285"/>
      <c r="B811" s="285"/>
      <c r="C811" s="285"/>
      <c r="D811" s="285"/>
      <c r="E811" s="285"/>
      <c r="F811" s="285"/>
      <c r="G811" s="285"/>
      <c r="H811" s="285"/>
    </row>
    <row r="812" spans="1:8" x14ac:dyDescent="0.3">
      <c r="A812" s="285"/>
      <c r="B812" s="285"/>
      <c r="C812" s="285"/>
      <c r="D812" s="285"/>
      <c r="E812" s="285"/>
      <c r="F812" s="285"/>
      <c r="G812" s="285"/>
      <c r="H812" s="285"/>
    </row>
    <row r="813" spans="1:8" x14ac:dyDescent="0.3">
      <c r="A813" s="285"/>
      <c r="B813" s="285"/>
      <c r="C813" s="285"/>
      <c r="D813" s="285"/>
      <c r="E813" s="285"/>
      <c r="F813" s="285"/>
      <c r="G813" s="285"/>
      <c r="H813" s="285"/>
    </row>
    <row r="814" spans="1:8" x14ac:dyDescent="0.3">
      <c r="A814" s="285"/>
      <c r="B814" s="285"/>
      <c r="C814" s="285"/>
      <c r="D814" s="285"/>
      <c r="E814" s="285"/>
      <c r="F814" s="285"/>
      <c r="G814" s="285"/>
      <c r="H814" s="285"/>
    </row>
    <row r="815" spans="1:8" ht="30" customHeight="1" x14ac:dyDescent="0.3">
      <c r="A815" s="285"/>
      <c r="B815" s="285"/>
      <c r="C815" s="285"/>
      <c r="D815" s="285"/>
      <c r="E815" s="285"/>
      <c r="F815" s="285"/>
      <c r="G815" s="285"/>
      <c r="H815" s="285"/>
    </row>
    <row r="816" spans="1:8" ht="30" customHeight="1" x14ac:dyDescent="0.3">
      <c r="A816" s="285"/>
      <c r="B816" s="285"/>
      <c r="C816" s="285"/>
      <c r="D816" s="285"/>
      <c r="E816" s="285"/>
      <c r="F816" s="285"/>
      <c r="G816" s="285"/>
      <c r="H816" s="285"/>
    </row>
    <row r="817" spans="1:8" ht="20.399999999999999" customHeight="1" x14ac:dyDescent="0.3">
      <c r="A817" s="285"/>
      <c r="B817" s="285"/>
      <c r="C817" s="285"/>
      <c r="D817" s="285"/>
      <c r="E817" s="285"/>
      <c r="F817" s="285"/>
      <c r="G817" s="285"/>
      <c r="H817" s="285"/>
    </row>
    <row r="818" spans="1:8" ht="15" customHeight="1" x14ac:dyDescent="0.3">
      <c r="A818" s="285"/>
      <c r="B818" s="285"/>
      <c r="C818" s="285"/>
      <c r="D818" s="285"/>
      <c r="E818" s="285"/>
      <c r="F818" s="285"/>
      <c r="G818" s="285"/>
      <c r="H818" s="285"/>
    </row>
    <row r="819" spans="1:8" x14ac:dyDescent="0.3">
      <c r="A819" s="285"/>
      <c r="B819" s="285"/>
      <c r="C819" s="285"/>
      <c r="D819" s="285"/>
      <c r="E819" s="285"/>
      <c r="F819" s="285"/>
      <c r="G819" s="285"/>
      <c r="H819" s="285"/>
    </row>
    <row r="820" spans="1:8" x14ac:dyDescent="0.3">
      <c r="A820" s="285"/>
      <c r="B820" s="285"/>
      <c r="C820" s="285"/>
      <c r="D820" s="285"/>
      <c r="E820" s="285"/>
      <c r="F820" s="285"/>
      <c r="G820" s="285"/>
      <c r="H820" s="285"/>
    </row>
    <row r="821" spans="1:8" s="238" customFormat="1" x14ac:dyDescent="0.3">
      <c r="A821" s="285"/>
      <c r="B821" s="285"/>
      <c r="C821" s="285"/>
      <c r="D821" s="285"/>
      <c r="E821" s="285"/>
      <c r="F821" s="285"/>
      <c r="G821" s="285"/>
      <c r="H821" s="285"/>
    </row>
    <row r="822" spans="1:8" s="238" customFormat="1" x14ac:dyDescent="0.3">
      <c r="A822" s="285"/>
      <c r="B822" s="285"/>
      <c r="C822" s="285"/>
      <c r="D822" s="285"/>
      <c r="E822" s="285"/>
      <c r="F822" s="285"/>
      <c r="G822" s="285"/>
      <c r="H822" s="285"/>
    </row>
    <row r="823" spans="1:8" x14ac:dyDescent="0.3">
      <c r="A823" s="285"/>
      <c r="B823" s="285"/>
      <c r="C823" s="285"/>
      <c r="D823" s="285"/>
      <c r="E823" s="285"/>
      <c r="F823" s="285"/>
      <c r="G823" s="285"/>
      <c r="H823" s="285"/>
    </row>
    <row r="824" spans="1:8" x14ac:dyDescent="0.3">
      <c r="A824" s="285"/>
      <c r="B824" s="285"/>
      <c r="C824" s="285"/>
      <c r="D824" s="285"/>
      <c r="E824" s="285"/>
      <c r="F824" s="285"/>
      <c r="G824" s="285"/>
      <c r="H824" s="285"/>
    </row>
    <row r="825" spans="1:8" x14ac:dyDescent="0.3">
      <c r="A825" s="285"/>
      <c r="B825" s="285"/>
      <c r="C825" s="285"/>
      <c r="D825" s="285"/>
      <c r="E825" s="285"/>
      <c r="F825" s="285"/>
      <c r="G825" s="285"/>
      <c r="H825" s="285"/>
    </row>
    <row r="826" spans="1:8" x14ac:dyDescent="0.3">
      <c r="A826" s="285"/>
      <c r="B826" s="285"/>
      <c r="C826" s="285"/>
      <c r="D826" s="285"/>
      <c r="E826" s="285"/>
      <c r="F826" s="285"/>
      <c r="G826" s="285"/>
      <c r="H826" s="285"/>
    </row>
    <row r="827" spans="1:8" x14ac:dyDescent="0.3">
      <c r="A827" s="285"/>
      <c r="B827" s="285"/>
      <c r="C827" s="285"/>
      <c r="D827" s="285"/>
      <c r="E827" s="285"/>
      <c r="F827" s="285"/>
      <c r="G827" s="285"/>
      <c r="H827" s="285"/>
    </row>
    <row r="828" spans="1:8" x14ac:dyDescent="0.3">
      <c r="A828" s="285"/>
      <c r="B828" s="285"/>
      <c r="C828" s="285"/>
      <c r="D828" s="285"/>
      <c r="E828" s="285"/>
      <c r="F828" s="285"/>
      <c r="G828" s="285"/>
      <c r="H828" s="285"/>
    </row>
    <row r="829" spans="1:8" x14ac:dyDescent="0.3">
      <c r="A829" s="285"/>
      <c r="B829" s="285"/>
      <c r="C829" s="285"/>
      <c r="D829" s="285"/>
      <c r="E829" s="285"/>
      <c r="F829" s="285"/>
      <c r="G829" s="285"/>
      <c r="H829" s="285"/>
    </row>
    <row r="830" spans="1:8" x14ac:dyDescent="0.3">
      <c r="A830" s="285"/>
      <c r="B830" s="285"/>
      <c r="C830" s="285"/>
      <c r="D830" s="285"/>
      <c r="E830" s="285"/>
      <c r="F830" s="285"/>
      <c r="G830" s="285"/>
      <c r="H830" s="285"/>
    </row>
    <row r="831" spans="1:8" x14ac:dyDescent="0.3">
      <c r="A831" s="285"/>
      <c r="B831" s="285"/>
      <c r="C831" s="285"/>
      <c r="D831" s="285"/>
      <c r="E831" s="285"/>
      <c r="F831" s="285"/>
      <c r="G831" s="285"/>
      <c r="H831" s="285"/>
    </row>
    <row r="832" spans="1:8" x14ac:dyDescent="0.3">
      <c r="A832" s="285"/>
      <c r="B832" s="285"/>
      <c r="C832" s="285"/>
      <c r="D832" s="285"/>
      <c r="E832" s="285"/>
      <c r="F832" s="285"/>
      <c r="G832" s="285"/>
      <c r="H832" s="285"/>
    </row>
    <row r="833" spans="1:8" ht="15" customHeight="1" x14ac:dyDescent="0.3">
      <c r="A833" s="285"/>
      <c r="B833" s="285"/>
      <c r="C833" s="285"/>
      <c r="D833" s="285"/>
      <c r="E833" s="285"/>
      <c r="F833" s="285"/>
      <c r="G833" s="285"/>
      <c r="H833" s="285"/>
    </row>
    <row r="834" spans="1:8" ht="15" customHeight="1" x14ac:dyDescent="0.3">
      <c r="A834" s="285"/>
      <c r="B834" s="285"/>
      <c r="C834" s="285"/>
      <c r="D834" s="285"/>
      <c r="E834" s="285"/>
      <c r="F834" s="285"/>
      <c r="G834" s="285"/>
      <c r="H834" s="285"/>
    </row>
    <row r="835" spans="1:8" x14ac:dyDescent="0.3">
      <c r="A835" s="285"/>
      <c r="B835" s="285"/>
      <c r="C835" s="285"/>
      <c r="D835" s="285"/>
      <c r="E835" s="285"/>
      <c r="F835" s="285"/>
      <c r="G835" s="285"/>
      <c r="H835" s="285"/>
    </row>
    <row r="836" spans="1:8" ht="33.6" customHeight="1" x14ac:dyDescent="0.3">
      <c r="A836" s="285"/>
      <c r="B836" s="285"/>
      <c r="C836" s="285"/>
      <c r="D836" s="285"/>
      <c r="E836" s="285"/>
      <c r="F836" s="285"/>
      <c r="G836" s="285"/>
      <c r="H836" s="285"/>
    </row>
    <row r="837" spans="1:8" x14ac:dyDescent="0.3">
      <c r="A837" s="285"/>
      <c r="B837" s="285"/>
      <c r="C837" s="285"/>
      <c r="D837" s="285"/>
      <c r="E837" s="285"/>
      <c r="F837" s="285"/>
      <c r="G837" s="285"/>
      <c r="H837" s="285"/>
    </row>
    <row r="838" spans="1:8" x14ac:dyDescent="0.3">
      <c r="A838" s="285"/>
      <c r="B838" s="285"/>
      <c r="C838" s="285"/>
      <c r="D838" s="285"/>
      <c r="E838" s="285"/>
      <c r="F838" s="285"/>
      <c r="G838" s="285"/>
      <c r="H838" s="285"/>
    </row>
    <row r="839" spans="1:8" x14ac:dyDescent="0.3">
      <c r="A839" s="285"/>
      <c r="B839" s="285"/>
      <c r="C839" s="285"/>
      <c r="D839" s="285"/>
      <c r="E839" s="285"/>
      <c r="F839" s="285"/>
      <c r="G839" s="285"/>
      <c r="H839" s="285"/>
    </row>
    <row r="840" spans="1:8" ht="87" customHeight="1" x14ac:dyDescent="0.3">
      <c r="A840" s="285"/>
      <c r="B840" s="285"/>
      <c r="C840" s="285"/>
      <c r="D840" s="285"/>
      <c r="E840" s="285"/>
      <c r="F840" s="285"/>
      <c r="G840" s="285"/>
      <c r="H840" s="285"/>
    </row>
    <row r="841" spans="1:8" x14ac:dyDescent="0.3">
      <c r="A841" s="285"/>
      <c r="B841" s="285"/>
      <c r="C841" s="285"/>
      <c r="D841" s="285"/>
      <c r="E841" s="285"/>
      <c r="F841" s="285"/>
      <c r="G841" s="285"/>
      <c r="H841" s="285"/>
    </row>
    <row r="842" spans="1:8" x14ac:dyDescent="0.3">
      <c r="A842" s="285"/>
      <c r="B842" s="285"/>
      <c r="C842" s="285"/>
      <c r="D842" s="285"/>
      <c r="E842" s="285"/>
      <c r="F842" s="285"/>
      <c r="G842" s="285"/>
      <c r="H842" s="285"/>
    </row>
    <row r="843" spans="1:8" ht="15" customHeight="1" x14ac:dyDescent="0.3">
      <c r="A843" s="285"/>
      <c r="B843" s="285"/>
      <c r="C843" s="285"/>
      <c r="D843" s="285"/>
      <c r="E843" s="285"/>
      <c r="F843" s="285"/>
      <c r="G843" s="285"/>
      <c r="H843" s="285"/>
    </row>
    <row r="844" spans="1:8" x14ac:dyDescent="0.3">
      <c r="A844" s="285"/>
      <c r="B844" s="285"/>
      <c r="C844" s="285"/>
      <c r="D844" s="285"/>
      <c r="E844" s="285"/>
      <c r="F844" s="285"/>
      <c r="G844" s="285"/>
      <c r="H844" s="285"/>
    </row>
    <row r="845" spans="1:8" x14ac:dyDescent="0.3">
      <c r="A845" s="285"/>
      <c r="B845" s="285"/>
      <c r="C845" s="285"/>
      <c r="D845" s="285"/>
      <c r="E845" s="285"/>
      <c r="F845" s="285"/>
      <c r="G845" s="285"/>
      <c r="H845" s="285"/>
    </row>
    <row r="846" spans="1:8" x14ac:dyDescent="0.3">
      <c r="A846" s="285"/>
      <c r="B846" s="285"/>
      <c r="C846" s="285"/>
      <c r="D846" s="285"/>
      <c r="E846" s="285"/>
      <c r="F846" s="285"/>
      <c r="G846" s="285"/>
      <c r="H846" s="285"/>
    </row>
    <row r="847" spans="1:8" x14ac:dyDescent="0.3">
      <c r="A847" s="285"/>
      <c r="B847" s="285"/>
      <c r="C847" s="285"/>
      <c r="D847" s="285"/>
      <c r="E847" s="285"/>
      <c r="F847" s="285"/>
      <c r="G847" s="285"/>
      <c r="H847" s="285"/>
    </row>
    <row r="848" spans="1:8" x14ac:dyDescent="0.3">
      <c r="A848" s="285"/>
      <c r="B848" s="285"/>
      <c r="C848" s="285"/>
      <c r="D848" s="285"/>
      <c r="E848" s="285"/>
      <c r="F848" s="285"/>
      <c r="G848" s="285"/>
      <c r="H848" s="285"/>
    </row>
    <row r="849" spans="1:8" x14ac:dyDescent="0.3">
      <c r="A849" s="285"/>
      <c r="B849" s="285"/>
      <c r="C849" s="285"/>
      <c r="D849" s="285"/>
      <c r="E849" s="285"/>
      <c r="F849" s="285"/>
      <c r="G849" s="285"/>
      <c r="H849" s="285"/>
    </row>
    <row r="850" spans="1:8" ht="15" customHeight="1" x14ac:dyDescent="0.3">
      <c r="A850" s="285"/>
      <c r="B850" s="285"/>
      <c r="C850" s="285"/>
      <c r="D850" s="285"/>
      <c r="E850" s="285"/>
      <c r="F850" s="285"/>
      <c r="G850" s="285"/>
      <c r="H850" s="285"/>
    </row>
    <row r="851" spans="1:8" ht="15" customHeight="1" x14ac:dyDescent="0.3">
      <c r="A851" s="285"/>
      <c r="B851" s="285"/>
      <c r="C851" s="285"/>
      <c r="D851" s="285"/>
      <c r="E851" s="285"/>
      <c r="F851" s="285"/>
      <c r="G851" s="285"/>
      <c r="H851" s="285"/>
    </row>
    <row r="852" spans="1:8" x14ac:dyDescent="0.3">
      <c r="A852" s="285"/>
      <c r="B852" s="285"/>
      <c r="C852" s="285"/>
      <c r="D852" s="285"/>
      <c r="E852" s="285"/>
      <c r="F852" s="285"/>
      <c r="G852" s="285"/>
      <c r="H852" s="285"/>
    </row>
    <row r="853" spans="1:8" x14ac:dyDescent="0.3">
      <c r="A853" s="285"/>
      <c r="B853" s="285"/>
      <c r="C853" s="285"/>
      <c r="D853" s="285"/>
      <c r="E853" s="285"/>
      <c r="F853" s="285"/>
      <c r="G853" s="285"/>
      <c r="H853" s="285"/>
    </row>
    <row r="854" spans="1:8" x14ac:dyDescent="0.3">
      <c r="A854" s="285"/>
      <c r="B854" s="285"/>
      <c r="C854" s="285"/>
      <c r="D854" s="285"/>
      <c r="E854" s="285"/>
      <c r="F854" s="285"/>
      <c r="G854" s="285"/>
      <c r="H854" s="285"/>
    </row>
    <row r="855" spans="1:8" x14ac:dyDescent="0.3">
      <c r="A855" s="285"/>
      <c r="B855" s="285"/>
      <c r="C855" s="285"/>
      <c r="D855" s="285"/>
      <c r="E855" s="285"/>
      <c r="F855" s="285"/>
      <c r="G855" s="285"/>
      <c r="H855" s="285"/>
    </row>
    <row r="856" spans="1:8" x14ac:dyDescent="0.3">
      <c r="A856" s="285"/>
      <c r="B856" s="285"/>
      <c r="C856" s="285"/>
      <c r="D856" s="285"/>
      <c r="E856" s="285"/>
      <c r="F856" s="285"/>
      <c r="G856" s="285"/>
      <c r="H856" s="285"/>
    </row>
    <row r="857" spans="1:8" ht="15" customHeight="1" x14ac:dyDescent="0.3">
      <c r="A857" s="285"/>
      <c r="B857" s="285"/>
      <c r="C857" s="285"/>
      <c r="D857" s="285"/>
      <c r="E857" s="285"/>
      <c r="F857" s="285"/>
      <c r="G857" s="285"/>
      <c r="H857" s="285"/>
    </row>
    <row r="858" spans="1:8" x14ac:dyDescent="0.3">
      <c r="A858" s="285"/>
      <c r="B858" s="285"/>
      <c r="C858" s="285"/>
      <c r="D858" s="285"/>
      <c r="E858" s="285"/>
      <c r="F858" s="285"/>
      <c r="G858" s="285"/>
      <c r="H858" s="285"/>
    </row>
    <row r="859" spans="1:8" x14ac:dyDescent="0.3">
      <c r="A859" s="285"/>
      <c r="B859" s="285"/>
      <c r="C859" s="285"/>
      <c r="D859" s="285"/>
      <c r="E859" s="285"/>
      <c r="F859" s="285"/>
      <c r="G859" s="285"/>
      <c r="H859" s="285"/>
    </row>
    <row r="860" spans="1:8" x14ac:dyDescent="0.3">
      <c r="A860" s="285"/>
      <c r="B860" s="285"/>
      <c r="C860" s="285"/>
      <c r="D860" s="285"/>
      <c r="E860" s="285"/>
      <c r="F860" s="285"/>
      <c r="G860" s="285"/>
      <c r="H860" s="285"/>
    </row>
    <row r="861" spans="1:8" x14ac:dyDescent="0.3">
      <c r="A861" s="285"/>
      <c r="B861" s="285"/>
      <c r="C861" s="285"/>
      <c r="D861" s="285"/>
      <c r="E861" s="285"/>
      <c r="F861" s="285"/>
      <c r="G861" s="285"/>
      <c r="H861" s="285"/>
    </row>
    <row r="862" spans="1:8" ht="20.399999999999999" customHeight="1" x14ac:dyDescent="0.3">
      <c r="A862" s="285"/>
      <c r="B862" s="285"/>
      <c r="C862" s="285"/>
      <c r="D862" s="285"/>
      <c r="E862" s="285"/>
      <c r="F862" s="285"/>
      <c r="G862" s="285"/>
      <c r="H862" s="285"/>
    </row>
    <row r="863" spans="1:8" x14ac:dyDescent="0.3">
      <c r="A863" s="285"/>
      <c r="B863" s="285"/>
      <c r="C863" s="285"/>
      <c r="D863" s="285"/>
      <c r="E863" s="285"/>
      <c r="F863" s="285"/>
      <c r="G863" s="285"/>
      <c r="H863" s="285"/>
    </row>
    <row r="864" spans="1:8" x14ac:dyDescent="0.3">
      <c r="A864" s="285"/>
      <c r="B864" s="285"/>
      <c r="C864" s="285"/>
      <c r="D864" s="285"/>
      <c r="E864" s="285"/>
      <c r="F864" s="285"/>
      <c r="G864" s="285"/>
      <c r="H864" s="285"/>
    </row>
    <row r="865" spans="1:8" x14ac:dyDescent="0.3">
      <c r="A865" s="285"/>
      <c r="B865" s="285"/>
      <c r="C865" s="285"/>
      <c r="D865" s="285"/>
      <c r="E865" s="285"/>
      <c r="F865" s="285"/>
      <c r="G865" s="285"/>
      <c r="H865" s="285"/>
    </row>
    <row r="866" spans="1:8" s="238" customFormat="1" x14ac:dyDescent="0.3">
      <c r="A866" s="285"/>
      <c r="B866" s="285"/>
      <c r="C866" s="285"/>
      <c r="D866" s="285"/>
      <c r="E866" s="285"/>
      <c r="F866" s="285"/>
      <c r="G866" s="285"/>
      <c r="H866" s="285"/>
    </row>
    <row r="867" spans="1:8" s="238" customFormat="1" x14ac:dyDescent="0.3">
      <c r="A867" s="285"/>
      <c r="B867" s="285"/>
      <c r="C867" s="285"/>
      <c r="D867" s="285"/>
      <c r="E867" s="285"/>
      <c r="F867" s="285"/>
      <c r="G867" s="285"/>
      <c r="H867" s="285"/>
    </row>
    <row r="868" spans="1:8" x14ac:dyDescent="0.3">
      <c r="A868" s="285"/>
      <c r="B868" s="285"/>
      <c r="C868" s="285"/>
      <c r="D868" s="285"/>
      <c r="E868" s="285"/>
      <c r="F868" s="285"/>
      <c r="G868" s="285"/>
      <c r="H868" s="285"/>
    </row>
    <row r="869" spans="1:8" x14ac:dyDescent="0.3">
      <c r="A869" s="285"/>
      <c r="B869" s="285"/>
      <c r="C869" s="285"/>
      <c r="D869" s="285"/>
      <c r="E869" s="285"/>
      <c r="F869" s="285"/>
      <c r="G869" s="285"/>
      <c r="H869" s="285"/>
    </row>
    <row r="870" spans="1:8" x14ac:dyDescent="0.3">
      <c r="A870" s="285"/>
      <c r="B870" s="285"/>
      <c r="C870" s="285"/>
      <c r="D870" s="285"/>
      <c r="E870" s="285"/>
      <c r="F870" s="285"/>
      <c r="G870" s="285"/>
      <c r="H870" s="285"/>
    </row>
    <row r="871" spans="1:8" x14ac:dyDescent="0.3">
      <c r="A871" s="285"/>
      <c r="B871" s="285"/>
      <c r="C871" s="285"/>
      <c r="D871" s="285"/>
      <c r="E871" s="285"/>
      <c r="F871" s="285"/>
      <c r="G871" s="285"/>
      <c r="H871" s="285"/>
    </row>
    <row r="872" spans="1:8" x14ac:dyDescent="0.3">
      <c r="A872" s="285"/>
      <c r="B872" s="285"/>
      <c r="C872" s="285"/>
      <c r="D872" s="285"/>
      <c r="E872" s="285"/>
      <c r="F872" s="285"/>
      <c r="G872" s="285"/>
      <c r="H872" s="285"/>
    </row>
    <row r="873" spans="1:8" x14ac:dyDescent="0.3">
      <c r="A873" s="285"/>
      <c r="B873" s="285"/>
      <c r="C873" s="285"/>
      <c r="D873" s="285"/>
      <c r="E873" s="285"/>
      <c r="F873" s="285"/>
      <c r="G873" s="285"/>
      <c r="H873" s="285"/>
    </row>
    <row r="874" spans="1:8" x14ac:dyDescent="0.3">
      <c r="A874" s="285"/>
      <c r="B874" s="285"/>
      <c r="C874" s="285"/>
      <c r="D874" s="285"/>
      <c r="E874" s="285"/>
      <c r="F874" s="285"/>
      <c r="G874" s="285"/>
      <c r="H874" s="285"/>
    </row>
    <row r="875" spans="1:8" x14ac:dyDescent="0.3">
      <c r="A875" s="285"/>
      <c r="B875" s="285"/>
      <c r="C875" s="285"/>
      <c r="D875" s="285"/>
      <c r="E875" s="285"/>
      <c r="F875" s="285"/>
      <c r="G875" s="285"/>
      <c r="H875" s="285"/>
    </row>
    <row r="876" spans="1:8" x14ac:dyDescent="0.3">
      <c r="A876" s="285"/>
      <c r="B876" s="285"/>
      <c r="C876" s="285"/>
      <c r="D876" s="285"/>
      <c r="E876" s="285"/>
      <c r="F876" s="285"/>
      <c r="G876" s="285"/>
      <c r="H876" s="285"/>
    </row>
    <row r="877" spans="1:8" x14ac:dyDescent="0.3">
      <c r="A877" s="285"/>
      <c r="B877" s="285"/>
      <c r="C877" s="285"/>
      <c r="D877" s="285"/>
      <c r="E877" s="285"/>
      <c r="F877" s="285"/>
      <c r="G877" s="285"/>
      <c r="H877" s="285"/>
    </row>
    <row r="878" spans="1:8" x14ac:dyDescent="0.3">
      <c r="A878" s="285"/>
      <c r="B878" s="285"/>
      <c r="C878" s="285"/>
      <c r="D878" s="285"/>
      <c r="E878" s="285"/>
      <c r="F878" s="285"/>
      <c r="G878" s="285"/>
      <c r="H878" s="285"/>
    </row>
    <row r="879" spans="1:8" x14ac:dyDescent="0.3">
      <c r="A879" s="285"/>
      <c r="B879" s="285"/>
      <c r="C879" s="285"/>
      <c r="D879" s="285"/>
      <c r="E879" s="285"/>
      <c r="F879" s="285"/>
      <c r="G879" s="285"/>
      <c r="H879" s="285"/>
    </row>
    <row r="880" spans="1:8" x14ac:dyDescent="0.3">
      <c r="A880" s="285"/>
      <c r="B880" s="285"/>
      <c r="C880" s="285"/>
      <c r="D880" s="285"/>
      <c r="E880" s="285"/>
      <c r="F880" s="285"/>
      <c r="G880" s="285"/>
      <c r="H880" s="285"/>
    </row>
    <row r="881" spans="1:8" x14ac:dyDescent="0.3">
      <c r="A881" s="285"/>
      <c r="B881" s="285"/>
      <c r="C881" s="285"/>
      <c r="D881" s="285"/>
      <c r="E881" s="285"/>
      <c r="F881" s="285"/>
      <c r="G881" s="285"/>
      <c r="H881" s="285"/>
    </row>
    <row r="882" spans="1:8" x14ac:dyDescent="0.3">
      <c r="A882" s="285"/>
      <c r="B882" s="285"/>
      <c r="C882" s="285"/>
      <c r="D882" s="285"/>
      <c r="E882" s="285"/>
      <c r="F882" s="285"/>
      <c r="G882" s="285"/>
      <c r="H882" s="285"/>
    </row>
    <row r="883" spans="1:8" x14ac:dyDescent="0.3">
      <c r="A883" s="285"/>
      <c r="B883" s="285"/>
      <c r="C883" s="285"/>
      <c r="D883" s="285"/>
      <c r="E883" s="285"/>
      <c r="F883" s="285"/>
      <c r="G883" s="285"/>
      <c r="H883" s="285"/>
    </row>
    <row r="884" spans="1:8" x14ac:dyDescent="0.3">
      <c r="A884" s="285"/>
      <c r="B884" s="285"/>
      <c r="C884" s="285"/>
      <c r="D884" s="285"/>
      <c r="E884" s="285"/>
      <c r="F884" s="285"/>
      <c r="G884" s="285"/>
      <c r="H884" s="285"/>
    </row>
    <row r="885" spans="1:8" ht="20.399999999999999" customHeight="1" x14ac:dyDescent="0.3">
      <c r="A885" s="285"/>
      <c r="B885" s="285"/>
      <c r="C885" s="285"/>
      <c r="D885" s="285"/>
      <c r="E885" s="285"/>
      <c r="F885" s="285"/>
      <c r="G885" s="285"/>
      <c r="H885" s="285"/>
    </row>
    <row r="886" spans="1:8" x14ac:dyDescent="0.3">
      <c r="A886" s="285"/>
      <c r="B886" s="285"/>
      <c r="C886" s="285"/>
      <c r="D886" s="285"/>
      <c r="E886" s="285"/>
      <c r="F886" s="285"/>
      <c r="G886" s="285"/>
      <c r="H886" s="285"/>
    </row>
    <row r="887" spans="1:8" x14ac:dyDescent="0.3">
      <c r="A887" s="285"/>
      <c r="B887" s="285"/>
      <c r="C887" s="285"/>
      <c r="D887" s="285"/>
      <c r="E887" s="285"/>
      <c r="F887" s="285"/>
      <c r="G887" s="285"/>
      <c r="H887" s="285"/>
    </row>
    <row r="888" spans="1:8" ht="37.950000000000003" customHeight="1" x14ac:dyDescent="0.3">
      <c r="A888" s="285"/>
      <c r="B888" s="285"/>
      <c r="C888" s="285"/>
      <c r="D888" s="285"/>
      <c r="E888" s="285"/>
      <c r="F888" s="285"/>
      <c r="G888" s="285"/>
      <c r="H888" s="285"/>
    </row>
    <row r="889" spans="1:8" x14ac:dyDescent="0.3">
      <c r="A889" s="285"/>
      <c r="B889" s="285"/>
      <c r="C889" s="285"/>
      <c r="D889" s="285"/>
      <c r="E889" s="285"/>
      <c r="F889" s="285"/>
      <c r="G889" s="285"/>
      <c r="H889" s="285"/>
    </row>
    <row r="890" spans="1:8" x14ac:dyDescent="0.3">
      <c r="A890" s="285"/>
      <c r="B890" s="285"/>
      <c r="C890" s="285"/>
      <c r="D890" s="285"/>
      <c r="E890" s="285"/>
      <c r="F890" s="285"/>
      <c r="G890" s="285"/>
      <c r="H890" s="285"/>
    </row>
    <row r="891" spans="1:8" x14ac:dyDescent="0.3">
      <c r="A891" s="285"/>
      <c r="B891" s="285"/>
      <c r="C891" s="285"/>
      <c r="D891" s="285"/>
      <c r="E891" s="285"/>
      <c r="F891" s="285"/>
      <c r="G891" s="285"/>
      <c r="H891" s="285"/>
    </row>
    <row r="892" spans="1:8" ht="90.6" customHeight="1" x14ac:dyDescent="0.3">
      <c r="A892" s="285"/>
      <c r="B892" s="285"/>
      <c r="C892" s="285"/>
      <c r="D892" s="285"/>
      <c r="E892" s="285"/>
      <c r="F892" s="285"/>
      <c r="G892" s="285"/>
      <c r="H892" s="285"/>
    </row>
    <row r="893" spans="1:8" x14ac:dyDescent="0.3">
      <c r="A893" s="285"/>
      <c r="B893" s="285"/>
      <c r="C893" s="285"/>
      <c r="D893" s="285"/>
      <c r="E893" s="285"/>
      <c r="F893" s="285"/>
      <c r="G893" s="285"/>
      <c r="H893" s="285"/>
    </row>
    <row r="894" spans="1:8" x14ac:dyDescent="0.3">
      <c r="A894" s="285"/>
      <c r="B894" s="285"/>
      <c r="C894" s="285"/>
      <c r="D894" s="285"/>
      <c r="E894" s="285"/>
      <c r="F894" s="285"/>
      <c r="G894" s="285"/>
      <c r="H894" s="285"/>
    </row>
    <row r="895" spans="1:8" ht="15" customHeight="1" x14ac:dyDescent="0.3">
      <c r="A895" s="285"/>
      <c r="B895" s="285"/>
      <c r="C895" s="285"/>
      <c r="D895" s="285"/>
      <c r="E895" s="285"/>
      <c r="F895" s="285"/>
      <c r="G895" s="285"/>
      <c r="H895" s="285"/>
    </row>
    <row r="896" spans="1:8" x14ac:dyDescent="0.3">
      <c r="A896" s="285"/>
      <c r="B896" s="285"/>
      <c r="C896" s="285"/>
      <c r="D896" s="285"/>
      <c r="E896" s="285"/>
      <c r="F896" s="285"/>
      <c r="G896" s="285"/>
      <c r="H896" s="285"/>
    </row>
    <row r="897" spans="1:8" x14ac:dyDescent="0.3">
      <c r="A897" s="285"/>
      <c r="B897" s="285"/>
      <c r="C897" s="285"/>
      <c r="D897" s="285"/>
      <c r="E897" s="285"/>
      <c r="F897" s="285"/>
      <c r="G897" s="285"/>
      <c r="H897" s="285"/>
    </row>
    <row r="898" spans="1:8" x14ac:dyDescent="0.3">
      <c r="A898" s="285"/>
      <c r="B898" s="285"/>
      <c r="C898" s="285"/>
      <c r="D898" s="285"/>
      <c r="E898" s="285"/>
      <c r="F898" s="285"/>
      <c r="G898" s="285"/>
      <c r="H898" s="285"/>
    </row>
    <row r="899" spans="1:8" ht="45" customHeight="1" x14ac:dyDescent="0.3">
      <c r="A899" s="285"/>
      <c r="B899" s="285"/>
      <c r="C899" s="285"/>
      <c r="D899" s="285"/>
      <c r="E899" s="285"/>
      <c r="F899" s="285"/>
      <c r="G899" s="285"/>
      <c r="H899" s="285"/>
    </row>
    <row r="900" spans="1:8" x14ac:dyDescent="0.3">
      <c r="A900" s="285"/>
      <c r="B900" s="285"/>
      <c r="C900" s="285"/>
      <c r="D900" s="285"/>
      <c r="E900" s="285"/>
      <c r="F900" s="285"/>
      <c r="G900" s="285"/>
      <c r="H900" s="285"/>
    </row>
    <row r="901" spans="1:8" x14ac:dyDescent="0.3">
      <c r="A901" s="285"/>
      <c r="B901" s="285"/>
      <c r="C901" s="285"/>
      <c r="D901" s="285"/>
      <c r="E901" s="285"/>
      <c r="F901" s="285"/>
      <c r="G901" s="285"/>
      <c r="H901" s="285"/>
    </row>
    <row r="902" spans="1:8" ht="15" customHeight="1" x14ac:dyDescent="0.3">
      <c r="A902" s="285"/>
      <c r="B902" s="285"/>
      <c r="C902" s="285"/>
      <c r="D902" s="285"/>
      <c r="E902" s="285"/>
      <c r="F902" s="285"/>
      <c r="G902" s="285"/>
      <c r="H902" s="285"/>
    </row>
    <row r="903" spans="1:8" ht="15" customHeight="1" x14ac:dyDescent="0.3">
      <c r="A903" s="285"/>
      <c r="B903" s="285"/>
      <c r="C903" s="285"/>
      <c r="D903" s="285"/>
      <c r="E903" s="285"/>
      <c r="F903" s="285"/>
      <c r="G903" s="285"/>
      <c r="H903" s="285"/>
    </row>
    <row r="904" spans="1:8" x14ac:dyDescent="0.3">
      <c r="A904" s="285"/>
      <c r="B904" s="285"/>
      <c r="C904" s="285"/>
      <c r="D904" s="285"/>
      <c r="E904" s="285"/>
      <c r="F904" s="285"/>
      <c r="G904" s="285"/>
      <c r="H904" s="285"/>
    </row>
    <row r="905" spans="1:8" x14ac:dyDescent="0.3">
      <c r="A905" s="285"/>
      <c r="B905" s="285"/>
      <c r="C905" s="285"/>
      <c r="D905" s="285"/>
      <c r="E905" s="285"/>
      <c r="F905" s="285"/>
      <c r="G905" s="285"/>
      <c r="H905" s="285"/>
    </row>
    <row r="906" spans="1:8" x14ac:dyDescent="0.3">
      <c r="A906" s="285"/>
      <c r="B906" s="285"/>
      <c r="C906" s="285"/>
      <c r="D906" s="285"/>
      <c r="E906" s="285"/>
      <c r="F906" s="285"/>
      <c r="G906" s="285"/>
      <c r="H906" s="285"/>
    </row>
    <row r="907" spans="1:8" x14ac:dyDescent="0.3">
      <c r="A907" s="285"/>
      <c r="B907" s="285"/>
      <c r="C907" s="285"/>
      <c r="D907" s="285"/>
      <c r="E907" s="285"/>
      <c r="F907" s="285"/>
      <c r="G907" s="285"/>
      <c r="H907" s="285"/>
    </row>
    <row r="908" spans="1:8" x14ac:dyDescent="0.3">
      <c r="A908" s="285"/>
      <c r="B908" s="285"/>
      <c r="C908" s="285"/>
      <c r="D908" s="285"/>
      <c r="E908" s="285"/>
      <c r="F908" s="285"/>
      <c r="G908" s="285"/>
      <c r="H908" s="285"/>
    </row>
    <row r="909" spans="1:8" ht="15" customHeight="1" x14ac:dyDescent="0.3">
      <c r="A909" s="285"/>
      <c r="B909" s="285"/>
      <c r="C909" s="285"/>
      <c r="D909" s="285"/>
      <c r="E909" s="285"/>
      <c r="F909" s="285"/>
      <c r="G909" s="285"/>
      <c r="H909" s="285"/>
    </row>
    <row r="910" spans="1:8" x14ac:dyDescent="0.3">
      <c r="A910" s="285"/>
      <c r="B910" s="285"/>
      <c r="C910" s="285"/>
      <c r="D910" s="285"/>
      <c r="E910" s="285"/>
      <c r="F910" s="285"/>
      <c r="G910" s="285"/>
      <c r="H910" s="285"/>
    </row>
    <row r="911" spans="1:8" x14ac:dyDescent="0.3">
      <c r="A911" s="285"/>
      <c r="B911" s="285"/>
      <c r="C911" s="285"/>
      <c r="D911" s="285"/>
      <c r="E911" s="285"/>
      <c r="F911" s="285"/>
      <c r="G911" s="285"/>
      <c r="H911" s="285"/>
    </row>
    <row r="912" spans="1:8" x14ac:dyDescent="0.3">
      <c r="A912" s="285"/>
      <c r="B912" s="285"/>
      <c r="C912" s="285"/>
      <c r="D912" s="285"/>
      <c r="E912" s="285"/>
      <c r="F912" s="285"/>
      <c r="G912" s="285"/>
      <c r="H912" s="285"/>
    </row>
    <row r="913" spans="1:8" x14ac:dyDescent="0.3">
      <c r="A913" s="285"/>
      <c r="B913" s="285"/>
      <c r="C913" s="285"/>
      <c r="D913" s="285"/>
      <c r="E913" s="285"/>
      <c r="F913" s="285"/>
      <c r="G913" s="285"/>
      <c r="H913" s="285"/>
    </row>
    <row r="914" spans="1:8" ht="20.399999999999999" customHeight="1" x14ac:dyDescent="0.3">
      <c r="A914" s="285"/>
      <c r="B914" s="285"/>
      <c r="C914" s="285"/>
      <c r="D914" s="285"/>
      <c r="E914" s="285"/>
      <c r="F914" s="285"/>
      <c r="G914" s="285"/>
      <c r="H914" s="285"/>
    </row>
    <row r="915" spans="1:8" x14ac:dyDescent="0.3">
      <c r="A915" s="285"/>
      <c r="B915" s="285"/>
      <c r="C915" s="285"/>
      <c r="D915" s="285"/>
      <c r="E915" s="285"/>
      <c r="F915" s="285"/>
      <c r="G915" s="285"/>
      <c r="H915" s="285"/>
    </row>
    <row r="916" spans="1:8" x14ac:dyDescent="0.3">
      <c r="A916" s="285"/>
      <c r="B916" s="285"/>
      <c r="C916" s="285"/>
      <c r="D916" s="285"/>
      <c r="E916" s="285"/>
      <c r="F916" s="285"/>
      <c r="G916" s="285"/>
      <c r="H916" s="285"/>
    </row>
    <row r="917" spans="1:8" x14ac:dyDescent="0.3">
      <c r="A917" s="285"/>
      <c r="B917" s="285"/>
      <c r="C917" s="285"/>
      <c r="D917" s="285"/>
      <c r="E917" s="285"/>
      <c r="F917" s="285"/>
      <c r="G917" s="285"/>
      <c r="H917" s="285"/>
    </row>
    <row r="918" spans="1:8" s="238" customFormat="1" x14ac:dyDescent="0.3">
      <c r="A918" s="285"/>
      <c r="B918" s="285"/>
      <c r="C918" s="285"/>
      <c r="D918" s="285"/>
      <c r="E918" s="285"/>
      <c r="F918" s="285"/>
      <c r="G918" s="285"/>
      <c r="H918" s="285"/>
    </row>
    <row r="919" spans="1:8" s="238" customFormat="1" x14ac:dyDescent="0.3">
      <c r="A919" s="285"/>
      <c r="B919" s="285"/>
      <c r="C919" s="285"/>
      <c r="D919" s="285"/>
      <c r="E919" s="285"/>
      <c r="F919" s="285"/>
      <c r="G919" s="285"/>
      <c r="H919" s="285"/>
    </row>
    <row r="920" spans="1:8" x14ac:dyDescent="0.3">
      <c r="A920" s="285"/>
      <c r="B920" s="285"/>
      <c r="C920" s="285"/>
      <c r="D920" s="285"/>
      <c r="E920" s="285"/>
      <c r="F920" s="285"/>
      <c r="G920" s="285"/>
      <c r="H920" s="285"/>
    </row>
    <row r="921" spans="1:8" x14ac:dyDescent="0.3">
      <c r="A921" s="285"/>
      <c r="B921" s="285"/>
      <c r="C921" s="285"/>
      <c r="D921" s="285"/>
      <c r="E921" s="285"/>
      <c r="F921" s="285"/>
      <c r="G921" s="285"/>
      <c r="H921" s="285"/>
    </row>
    <row r="922" spans="1:8" x14ac:dyDescent="0.3">
      <c r="A922" s="285"/>
      <c r="B922" s="285"/>
      <c r="C922" s="285"/>
      <c r="D922" s="285"/>
      <c r="E922" s="285"/>
      <c r="F922" s="285"/>
      <c r="G922" s="285"/>
      <c r="H922" s="285"/>
    </row>
    <row r="923" spans="1:8" x14ac:dyDescent="0.3">
      <c r="A923" s="285"/>
      <c r="B923" s="285"/>
      <c r="C923" s="285"/>
      <c r="D923" s="285"/>
      <c r="E923" s="285"/>
      <c r="F923" s="285"/>
      <c r="G923" s="285"/>
      <c r="H923" s="285"/>
    </row>
    <row r="924" spans="1:8" x14ac:dyDescent="0.3">
      <c r="A924" s="285"/>
      <c r="B924" s="285"/>
      <c r="C924" s="285"/>
      <c r="D924" s="285"/>
      <c r="E924" s="285"/>
      <c r="F924" s="285"/>
      <c r="G924" s="285"/>
      <c r="H924" s="285"/>
    </row>
    <row r="925" spans="1:8" x14ac:dyDescent="0.3">
      <c r="A925" s="285"/>
      <c r="B925" s="285"/>
      <c r="C925" s="285"/>
      <c r="D925" s="285"/>
      <c r="E925" s="285"/>
      <c r="F925" s="285"/>
      <c r="G925" s="285"/>
      <c r="H925" s="285"/>
    </row>
    <row r="926" spans="1:8" x14ac:dyDescent="0.3">
      <c r="A926" s="285"/>
      <c r="B926" s="285"/>
      <c r="C926" s="285"/>
      <c r="D926" s="285"/>
      <c r="E926" s="285"/>
      <c r="F926" s="285"/>
      <c r="G926" s="285"/>
      <c r="H926" s="285"/>
    </row>
    <row r="927" spans="1:8" x14ac:dyDescent="0.3">
      <c r="A927" s="285"/>
      <c r="B927" s="285"/>
      <c r="C927" s="285"/>
      <c r="D927" s="285"/>
      <c r="E927" s="285"/>
      <c r="F927" s="285"/>
      <c r="G927" s="285"/>
      <c r="H927" s="285"/>
    </row>
    <row r="928" spans="1:8" x14ac:dyDescent="0.3">
      <c r="A928" s="285"/>
      <c r="B928" s="285"/>
      <c r="C928" s="285"/>
      <c r="D928" s="285"/>
      <c r="E928" s="285"/>
      <c r="F928" s="285"/>
      <c r="G928" s="285"/>
      <c r="H928" s="285"/>
    </row>
    <row r="929" spans="1:8" x14ac:dyDescent="0.3">
      <c r="A929" s="285"/>
      <c r="B929" s="285"/>
      <c r="C929" s="285"/>
      <c r="D929" s="285"/>
      <c r="E929" s="285"/>
      <c r="F929" s="285"/>
      <c r="G929" s="285"/>
      <c r="H929" s="285"/>
    </row>
    <row r="930" spans="1:8" x14ac:dyDescent="0.3">
      <c r="A930" s="285"/>
      <c r="B930" s="285"/>
      <c r="C930" s="285"/>
      <c r="D930" s="285"/>
      <c r="E930" s="285"/>
      <c r="F930" s="285"/>
      <c r="G930" s="285"/>
      <c r="H930" s="285"/>
    </row>
    <row r="931" spans="1:8" x14ac:dyDescent="0.3">
      <c r="A931" s="285"/>
      <c r="B931" s="285"/>
      <c r="C931" s="285"/>
      <c r="D931" s="285"/>
      <c r="E931" s="285"/>
      <c r="F931" s="285"/>
      <c r="G931" s="285"/>
      <c r="H931" s="285"/>
    </row>
    <row r="932" spans="1:8" x14ac:dyDescent="0.3">
      <c r="A932" s="285"/>
      <c r="B932" s="285"/>
      <c r="C932" s="285"/>
      <c r="D932" s="285"/>
      <c r="E932" s="285"/>
      <c r="F932" s="285"/>
      <c r="G932" s="285"/>
      <c r="H932" s="285"/>
    </row>
    <row r="933" spans="1:8" x14ac:dyDescent="0.3">
      <c r="A933" s="285"/>
      <c r="B933" s="285"/>
      <c r="C933" s="285"/>
      <c r="D933" s="285"/>
      <c r="E933" s="285"/>
      <c r="F933" s="285"/>
      <c r="G933" s="285"/>
      <c r="H933" s="285"/>
    </row>
    <row r="934" spans="1:8" x14ac:dyDescent="0.3">
      <c r="A934" s="285"/>
      <c r="B934" s="285"/>
      <c r="C934" s="285"/>
      <c r="D934" s="285"/>
      <c r="E934" s="285"/>
      <c r="F934" s="285"/>
      <c r="G934" s="285"/>
      <c r="H934" s="285"/>
    </row>
    <row r="935" spans="1:8" x14ac:dyDescent="0.3">
      <c r="A935" s="285"/>
      <c r="B935" s="285"/>
      <c r="C935" s="285"/>
      <c r="D935" s="285"/>
      <c r="E935" s="285"/>
      <c r="F935" s="285"/>
      <c r="G935" s="285"/>
      <c r="H935" s="285"/>
    </row>
    <row r="936" spans="1:8" x14ac:dyDescent="0.3">
      <c r="A936" s="285"/>
      <c r="B936" s="285"/>
      <c r="C936" s="285"/>
      <c r="D936" s="285"/>
      <c r="E936" s="285"/>
      <c r="F936" s="285"/>
      <c r="G936" s="285"/>
      <c r="H936" s="285"/>
    </row>
    <row r="937" spans="1:8" ht="20.399999999999999" customHeight="1" x14ac:dyDescent="0.3">
      <c r="A937" s="285"/>
      <c r="B937" s="285"/>
      <c r="C937" s="285"/>
      <c r="D937" s="285"/>
      <c r="E937" s="285"/>
      <c r="F937" s="285"/>
      <c r="G937" s="285"/>
      <c r="H937" s="285"/>
    </row>
    <row r="938" spans="1:8" x14ac:dyDescent="0.3">
      <c r="A938" s="285"/>
      <c r="B938" s="285"/>
      <c r="C938" s="285"/>
      <c r="D938" s="285"/>
      <c r="E938" s="285"/>
      <c r="F938" s="285"/>
      <c r="G938" s="285"/>
      <c r="H938" s="285"/>
    </row>
    <row r="939" spans="1:8" x14ac:dyDescent="0.3">
      <c r="A939" s="285"/>
      <c r="B939" s="285"/>
      <c r="C939" s="285"/>
      <c r="D939" s="285"/>
      <c r="E939" s="285"/>
      <c r="F939" s="285"/>
      <c r="G939" s="285"/>
      <c r="H939" s="285"/>
    </row>
    <row r="940" spans="1:8" ht="35.4" customHeight="1" x14ac:dyDescent="0.3">
      <c r="A940" s="285"/>
      <c r="B940" s="285"/>
      <c r="C940" s="285"/>
      <c r="D940" s="285"/>
      <c r="E940" s="285"/>
      <c r="F940" s="285"/>
      <c r="G940" s="285"/>
      <c r="H940" s="285"/>
    </row>
    <row r="941" spans="1:8" x14ac:dyDescent="0.3">
      <c r="A941" s="285"/>
      <c r="B941" s="285"/>
      <c r="C941" s="285"/>
      <c r="D941" s="285"/>
      <c r="E941" s="285"/>
      <c r="F941" s="285"/>
      <c r="G941" s="285"/>
      <c r="H941" s="285"/>
    </row>
    <row r="942" spans="1:8" x14ac:dyDescent="0.3">
      <c r="A942" s="285"/>
      <c r="B942" s="285"/>
      <c r="C942" s="285"/>
      <c r="D942" s="285"/>
      <c r="E942" s="285"/>
      <c r="F942" s="285"/>
      <c r="G942" s="285"/>
      <c r="H942" s="285"/>
    </row>
    <row r="943" spans="1:8" x14ac:dyDescent="0.3">
      <c r="A943" s="285"/>
      <c r="B943" s="285"/>
      <c r="C943" s="285"/>
      <c r="D943" s="285"/>
      <c r="E943" s="285"/>
      <c r="F943" s="285"/>
      <c r="G943" s="285"/>
      <c r="H943" s="285"/>
    </row>
    <row r="944" spans="1:8" ht="90.6" customHeight="1" x14ac:dyDescent="0.3">
      <c r="A944" s="285"/>
      <c r="B944" s="285"/>
      <c r="C944" s="285"/>
      <c r="D944" s="285"/>
      <c r="E944" s="285"/>
      <c r="F944" s="285"/>
      <c r="G944" s="285"/>
      <c r="H944" s="285"/>
    </row>
    <row r="945" spans="1:8" x14ac:dyDescent="0.3">
      <c r="A945" s="285"/>
      <c r="B945" s="285"/>
      <c r="C945" s="285"/>
      <c r="D945" s="285"/>
      <c r="E945" s="285"/>
      <c r="F945" s="285"/>
      <c r="G945" s="285"/>
      <c r="H945" s="285"/>
    </row>
    <row r="946" spans="1:8" x14ac:dyDescent="0.3">
      <c r="A946" s="285"/>
      <c r="B946" s="285"/>
      <c r="C946" s="285"/>
      <c r="D946" s="285"/>
      <c r="E946" s="285"/>
      <c r="F946" s="285"/>
      <c r="G946" s="285"/>
      <c r="H946" s="285"/>
    </row>
    <row r="947" spans="1:8" ht="15" customHeight="1" x14ac:dyDescent="0.3">
      <c r="A947" s="285"/>
      <c r="B947" s="285"/>
      <c r="C947" s="285"/>
      <c r="D947" s="285"/>
      <c r="E947" s="285"/>
      <c r="F947" s="285"/>
      <c r="G947" s="285"/>
      <c r="H947" s="285"/>
    </row>
    <row r="948" spans="1:8" x14ac:dyDescent="0.3">
      <c r="A948" s="285"/>
      <c r="B948" s="285"/>
      <c r="C948" s="285"/>
      <c r="D948" s="285"/>
      <c r="E948" s="285"/>
      <c r="F948" s="285"/>
      <c r="G948" s="285"/>
      <c r="H948" s="285"/>
    </row>
    <row r="949" spans="1:8" x14ac:dyDescent="0.3">
      <c r="A949" s="285"/>
      <c r="B949" s="285"/>
      <c r="C949" s="285"/>
      <c r="D949" s="285"/>
      <c r="E949" s="285"/>
      <c r="F949" s="285"/>
      <c r="G949" s="285"/>
      <c r="H949" s="285"/>
    </row>
    <row r="950" spans="1:8" x14ac:dyDescent="0.3">
      <c r="A950" s="285"/>
      <c r="B950" s="285"/>
      <c r="C950" s="285"/>
      <c r="D950" s="285"/>
      <c r="E950" s="285"/>
      <c r="F950" s="285"/>
      <c r="G950" s="285"/>
      <c r="H950" s="285"/>
    </row>
    <row r="951" spans="1:8" x14ac:dyDescent="0.3">
      <c r="A951" s="285"/>
      <c r="B951" s="285"/>
      <c r="C951" s="285"/>
      <c r="D951" s="285"/>
      <c r="E951" s="285"/>
      <c r="F951" s="285"/>
      <c r="G951" s="285"/>
      <c r="H951" s="285"/>
    </row>
    <row r="952" spans="1:8" x14ac:dyDescent="0.3">
      <c r="A952" s="285"/>
      <c r="B952" s="285"/>
      <c r="C952" s="285"/>
      <c r="D952" s="285"/>
      <c r="E952" s="285"/>
      <c r="F952" s="285"/>
      <c r="G952" s="285"/>
      <c r="H952" s="285"/>
    </row>
    <row r="953" spans="1:8" ht="45" customHeight="1" x14ac:dyDescent="0.3">
      <c r="A953" s="285"/>
      <c r="B953" s="285"/>
      <c r="C953" s="285"/>
      <c r="D953" s="285"/>
      <c r="E953" s="285"/>
      <c r="F953" s="285"/>
      <c r="G953" s="285"/>
      <c r="H953" s="285"/>
    </row>
    <row r="954" spans="1:8" ht="15" customHeight="1" x14ac:dyDescent="0.3">
      <c r="A954" s="285"/>
      <c r="B954" s="285"/>
      <c r="C954" s="285"/>
      <c r="D954" s="285"/>
      <c r="E954" s="285"/>
      <c r="F954" s="285"/>
      <c r="G954" s="285"/>
      <c r="H954" s="285"/>
    </row>
    <row r="955" spans="1:8" ht="15" customHeight="1" x14ac:dyDescent="0.3">
      <c r="A955" s="285"/>
      <c r="B955" s="285"/>
      <c r="C955" s="285"/>
      <c r="D955" s="285"/>
      <c r="E955" s="285"/>
      <c r="F955" s="285"/>
      <c r="G955" s="285"/>
      <c r="H955" s="285"/>
    </row>
    <row r="956" spans="1:8" x14ac:dyDescent="0.3">
      <c r="A956" s="285"/>
      <c r="B956" s="285"/>
      <c r="C956" s="285"/>
      <c r="D956" s="285"/>
      <c r="E956" s="285"/>
      <c r="F956" s="285"/>
      <c r="G956" s="285"/>
      <c r="H956" s="285"/>
    </row>
    <row r="957" spans="1:8" x14ac:dyDescent="0.3">
      <c r="A957" s="285"/>
      <c r="B957" s="285"/>
      <c r="C957" s="285"/>
      <c r="D957" s="285"/>
      <c r="E957" s="285"/>
      <c r="F957" s="285"/>
      <c r="G957" s="285"/>
      <c r="H957" s="285"/>
    </row>
    <row r="958" spans="1:8" x14ac:dyDescent="0.3">
      <c r="A958" s="285"/>
      <c r="B958" s="285"/>
      <c r="C958" s="285"/>
      <c r="D958" s="285"/>
      <c r="E958" s="285"/>
      <c r="F958" s="285"/>
      <c r="G958" s="285"/>
      <c r="H958" s="285"/>
    </row>
    <row r="959" spans="1:8" x14ac:dyDescent="0.3">
      <c r="A959" s="285"/>
      <c r="B959" s="285"/>
      <c r="C959" s="285"/>
      <c r="D959" s="285"/>
      <c r="E959" s="285"/>
      <c r="F959" s="285"/>
      <c r="G959" s="285"/>
      <c r="H959" s="285"/>
    </row>
    <row r="960" spans="1:8" x14ac:dyDescent="0.3">
      <c r="A960" s="285"/>
      <c r="B960" s="285"/>
      <c r="C960" s="285"/>
      <c r="D960" s="285"/>
      <c r="E960" s="285"/>
      <c r="F960" s="285"/>
      <c r="G960" s="285"/>
      <c r="H960" s="285"/>
    </row>
    <row r="961" spans="1:8" ht="15" customHeight="1" x14ac:dyDescent="0.3">
      <c r="A961" s="285"/>
      <c r="B961" s="285"/>
      <c r="C961" s="285"/>
      <c r="D961" s="285"/>
      <c r="E961" s="285"/>
      <c r="F961" s="285"/>
      <c r="G961" s="285"/>
      <c r="H961" s="285"/>
    </row>
    <row r="962" spans="1:8" x14ac:dyDescent="0.3">
      <c r="A962" s="285"/>
      <c r="B962" s="285"/>
      <c r="C962" s="285"/>
      <c r="D962" s="285"/>
      <c r="E962" s="285"/>
      <c r="F962" s="285"/>
      <c r="G962" s="285"/>
      <c r="H962" s="285"/>
    </row>
    <row r="963" spans="1:8" x14ac:dyDescent="0.3">
      <c r="A963" s="285"/>
      <c r="B963" s="285"/>
      <c r="C963" s="285"/>
      <c r="D963" s="285"/>
      <c r="E963" s="285"/>
      <c r="F963" s="285"/>
      <c r="G963" s="285"/>
      <c r="H963" s="285"/>
    </row>
    <row r="964" spans="1:8" x14ac:dyDescent="0.3">
      <c r="A964" s="285"/>
      <c r="B964" s="285"/>
      <c r="C964" s="285"/>
      <c r="D964" s="285"/>
      <c r="E964" s="285"/>
      <c r="F964" s="285"/>
      <c r="G964" s="285"/>
      <c r="H964" s="285"/>
    </row>
    <row r="965" spans="1:8" x14ac:dyDescent="0.3">
      <c r="A965" s="285"/>
      <c r="B965" s="285"/>
      <c r="C965" s="285"/>
      <c r="D965" s="285"/>
      <c r="E965" s="285"/>
      <c r="F965" s="285"/>
      <c r="G965" s="285"/>
      <c r="H965" s="285"/>
    </row>
    <row r="966" spans="1:8" ht="20.399999999999999" customHeight="1" x14ac:dyDescent="0.3">
      <c r="A966" s="285"/>
      <c r="B966" s="285"/>
      <c r="C966" s="285"/>
      <c r="D966" s="285"/>
      <c r="E966" s="285"/>
      <c r="F966" s="285"/>
      <c r="G966" s="285"/>
      <c r="H966" s="285"/>
    </row>
    <row r="967" spans="1:8" x14ac:dyDescent="0.3">
      <c r="A967" s="285"/>
      <c r="B967" s="285"/>
      <c r="C967" s="285"/>
      <c r="D967" s="285"/>
      <c r="E967" s="285"/>
      <c r="F967" s="285"/>
      <c r="G967" s="285"/>
      <c r="H967" s="285"/>
    </row>
    <row r="968" spans="1:8" x14ac:dyDescent="0.3">
      <c r="A968" s="285"/>
      <c r="B968" s="285"/>
      <c r="C968" s="285"/>
      <c r="D968" s="285"/>
      <c r="E968" s="285"/>
      <c r="F968" s="285"/>
      <c r="G968" s="285"/>
      <c r="H968" s="285"/>
    </row>
    <row r="969" spans="1:8" x14ac:dyDescent="0.3">
      <c r="A969" s="285"/>
      <c r="B969" s="285"/>
      <c r="C969" s="285"/>
      <c r="D969" s="285"/>
      <c r="E969" s="285"/>
      <c r="F969" s="285"/>
      <c r="G969" s="285"/>
      <c r="H969" s="285"/>
    </row>
    <row r="970" spans="1:8" s="238" customFormat="1" x14ac:dyDescent="0.3">
      <c r="A970" s="285"/>
      <c r="B970" s="285"/>
      <c r="C970" s="285"/>
      <c r="D970" s="285"/>
      <c r="E970" s="285"/>
      <c r="F970" s="285"/>
      <c r="G970" s="285"/>
      <c r="H970" s="285"/>
    </row>
    <row r="971" spans="1:8" s="238" customFormat="1" x14ac:dyDescent="0.3">
      <c r="A971" s="285"/>
      <c r="B971" s="285"/>
      <c r="C971" s="285"/>
      <c r="D971" s="285"/>
      <c r="E971" s="285"/>
      <c r="F971" s="285"/>
      <c r="G971" s="285"/>
      <c r="H971" s="285"/>
    </row>
    <row r="972" spans="1:8" x14ac:dyDescent="0.3">
      <c r="A972" s="285"/>
      <c r="B972" s="285"/>
      <c r="C972" s="285"/>
      <c r="D972" s="285"/>
      <c r="E972" s="285"/>
      <c r="F972" s="285"/>
      <c r="G972" s="285"/>
      <c r="H972" s="285"/>
    </row>
    <row r="973" spans="1:8" x14ac:dyDescent="0.3">
      <c r="A973" s="285"/>
      <c r="B973" s="285"/>
      <c r="C973" s="285"/>
      <c r="D973" s="285"/>
      <c r="E973" s="285"/>
      <c r="F973" s="285"/>
      <c r="G973" s="285"/>
      <c r="H973" s="285"/>
    </row>
    <row r="974" spans="1:8" x14ac:dyDescent="0.3">
      <c r="A974" s="285"/>
      <c r="B974" s="285"/>
      <c r="C974" s="285"/>
      <c r="D974" s="285"/>
      <c r="E974" s="285"/>
      <c r="F974" s="285"/>
      <c r="G974" s="285"/>
      <c r="H974" s="285"/>
    </row>
    <row r="975" spans="1:8" x14ac:dyDescent="0.3">
      <c r="A975" s="285"/>
      <c r="B975" s="285"/>
      <c r="C975" s="285"/>
      <c r="D975" s="285"/>
      <c r="E975" s="285"/>
      <c r="F975" s="285"/>
      <c r="G975" s="285"/>
      <c r="H975" s="285"/>
    </row>
    <row r="976" spans="1:8" x14ac:dyDescent="0.3">
      <c r="A976" s="285"/>
      <c r="B976" s="285"/>
      <c r="C976" s="285"/>
      <c r="D976" s="285"/>
      <c r="E976" s="285"/>
      <c r="F976" s="285"/>
      <c r="G976" s="285"/>
      <c r="H976" s="285"/>
    </row>
    <row r="977" spans="1:8" x14ac:dyDescent="0.3">
      <c r="A977" s="285"/>
      <c r="B977" s="285"/>
      <c r="C977" s="285"/>
      <c r="D977" s="285"/>
      <c r="E977" s="285"/>
      <c r="F977" s="285"/>
      <c r="G977" s="285"/>
      <c r="H977" s="285"/>
    </row>
    <row r="978" spans="1:8" x14ac:dyDescent="0.3">
      <c r="A978" s="285"/>
      <c r="B978" s="285"/>
      <c r="C978" s="285"/>
      <c r="D978" s="285"/>
      <c r="E978" s="285"/>
      <c r="F978" s="285"/>
      <c r="G978" s="285"/>
      <c r="H978" s="285"/>
    </row>
    <row r="979" spans="1:8" x14ac:dyDescent="0.3">
      <c r="A979" s="285"/>
      <c r="B979" s="285"/>
      <c r="C979" s="285"/>
      <c r="D979" s="285"/>
      <c r="E979" s="285"/>
      <c r="F979" s="285"/>
      <c r="G979" s="285"/>
      <c r="H979" s="285"/>
    </row>
    <row r="980" spans="1:8" x14ac:dyDescent="0.3">
      <c r="A980" s="285"/>
      <c r="B980" s="285"/>
      <c r="C980" s="285"/>
      <c r="D980" s="285"/>
      <c r="E980" s="285"/>
      <c r="F980" s="285"/>
      <c r="G980" s="285"/>
      <c r="H980" s="285"/>
    </row>
    <row r="981" spans="1:8" x14ac:dyDescent="0.3">
      <c r="A981" s="285"/>
      <c r="B981" s="285"/>
      <c r="C981" s="285"/>
      <c r="D981" s="285"/>
      <c r="E981" s="285"/>
      <c r="F981" s="285"/>
      <c r="G981" s="285"/>
      <c r="H981" s="285"/>
    </row>
    <row r="982" spans="1:8" x14ac:dyDescent="0.3">
      <c r="A982" s="285"/>
      <c r="B982" s="285"/>
      <c r="C982" s="285"/>
      <c r="D982" s="285"/>
      <c r="E982" s="285"/>
      <c r="F982" s="285"/>
      <c r="G982" s="285"/>
      <c r="H982" s="285"/>
    </row>
    <row r="983" spans="1:8" x14ac:dyDescent="0.3">
      <c r="A983" s="285"/>
      <c r="B983" s="285"/>
      <c r="C983" s="285"/>
      <c r="D983" s="285"/>
      <c r="E983" s="285"/>
      <c r="F983" s="285"/>
      <c r="G983" s="285"/>
      <c r="H983" s="285"/>
    </row>
    <row r="984" spans="1:8" x14ac:dyDescent="0.3">
      <c r="A984" s="285"/>
      <c r="B984" s="285"/>
      <c r="C984" s="285"/>
      <c r="D984" s="285"/>
      <c r="E984" s="285"/>
      <c r="F984" s="285"/>
      <c r="G984" s="285"/>
      <c r="H984" s="285"/>
    </row>
    <row r="985" spans="1:8" x14ac:dyDescent="0.3">
      <c r="A985" s="285"/>
      <c r="B985" s="285"/>
      <c r="C985" s="285"/>
      <c r="D985" s="285"/>
      <c r="E985" s="285"/>
      <c r="F985" s="285"/>
      <c r="G985" s="285"/>
      <c r="H985" s="285"/>
    </row>
    <row r="986" spans="1:8" x14ac:dyDescent="0.3">
      <c r="A986" s="285"/>
      <c r="B986" s="285"/>
      <c r="C986" s="285"/>
      <c r="D986" s="285"/>
      <c r="E986" s="285"/>
      <c r="F986" s="285"/>
      <c r="G986" s="285"/>
      <c r="H986" s="285"/>
    </row>
    <row r="987" spans="1:8" x14ac:dyDescent="0.3">
      <c r="A987" s="285"/>
      <c r="B987" s="285"/>
      <c r="C987" s="285"/>
      <c r="D987" s="285"/>
      <c r="E987" s="285"/>
      <c r="F987" s="285"/>
      <c r="G987" s="285"/>
      <c r="H987" s="285"/>
    </row>
    <row r="988" spans="1:8" x14ac:dyDescent="0.3">
      <c r="A988" s="285"/>
      <c r="B988" s="285"/>
      <c r="C988" s="285"/>
      <c r="D988" s="285"/>
      <c r="E988" s="285"/>
      <c r="F988" s="285"/>
      <c r="G988" s="285"/>
      <c r="H988" s="285"/>
    </row>
    <row r="989" spans="1:8" ht="20.399999999999999" customHeight="1" x14ac:dyDescent="0.3">
      <c r="A989" s="285"/>
      <c r="B989" s="285"/>
      <c r="C989" s="285"/>
      <c r="D989" s="285"/>
      <c r="E989" s="285"/>
      <c r="F989" s="285"/>
      <c r="G989" s="285"/>
      <c r="H989" s="285"/>
    </row>
    <row r="990" spans="1:8" x14ac:dyDescent="0.3">
      <c r="A990" s="285"/>
      <c r="B990" s="285"/>
      <c r="C990" s="285"/>
      <c r="D990" s="285"/>
      <c r="E990" s="285"/>
      <c r="F990" s="285"/>
      <c r="G990" s="285"/>
      <c r="H990" s="285"/>
    </row>
    <row r="991" spans="1:8" x14ac:dyDescent="0.3">
      <c r="A991" s="285"/>
      <c r="B991" s="285"/>
      <c r="C991" s="285"/>
      <c r="D991" s="285"/>
      <c r="E991" s="285"/>
      <c r="F991" s="285"/>
      <c r="G991" s="285"/>
      <c r="H991" s="285"/>
    </row>
    <row r="992" spans="1:8" ht="36" customHeight="1" x14ac:dyDescent="0.3">
      <c r="A992" s="285"/>
      <c r="B992" s="285"/>
      <c r="C992" s="285"/>
      <c r="D992" s="285"/>
      <c r="E992" s="285"/>
      <c r="F992" s="285"/>
      <c r="G992" s="285"/>
      <c r="H992" s="285"/>
    </row>
    <row r="993" spans="1:8" x14ac:dyDescent="0.3">
      <c r="A993" s="285"/>
      <c r="B993" s="285"/>
      <c r="C993" s="285"/>
      <c r="D993" s="285"/>
      <c r="E993" s="285"/>
      <c r="F993" s="285"/>
      <c r="G993" s="285"/>
      <c r="H993" s="285"/>
    </row>
    <row r="994" spans="1:8" x14ac:dyDescent="0.3">
      <c r="A994" s="285"/>
      <c r="B994" s="285"/>
      <c r="C994" s="285"/>
      <c r="D994" s="285"/>
      <c r="E994" s="285"/>
      <c r="F994" s="285"/>
      <c r="G994" s="285"/>
      <c r="H994" s="285"/>
    </row>
    <row r="995" spans="1:8" x14ac:dyDescent="0.3">
      <c r="A995" s="285"/>
      <c r="B995" s="285"/>
      <c r="C995" s="285"/>
      <c r="D995" s="285"/>
      <c r="E995" s="285"/>
      <c r="F995" s="285"/>
      <c r="G995" s="285"/>
      <c r="H995" s="285"/>
    </row>
    <row r="996" spans="1:8" ht="78.599999999999994" customHeight="1" x14ac:dyDescent="0.3">
      <c r="A996" s="285"/>
      <c r="B996" s="285"/>
      <c r="C996" s="285"/>
      <c r="D996" s="285"/>
      <c r="E996" s="285"/>
      <c r="F996" s="285"/>
      <c r="G996" s="285"/>
      <c r="H996" s="285"/>
    </row>
    <row r="997" spans="1:8" x14ac:dyDescent="0.3">
      <c r="A997" s="285"/>
      <c r="B997" s="285"/>
      <c r="C997" s="285"/>
      <c r="D997" s="285"/>
      <c r="E997" s="285"/>
      <c r="F997" s="285"/>
      <c r="G997" s="285"/>
      <c r="H997" s="285"/>
    </row>
    <row r="998" spans="1:8" x14ac:dyDescent="0.3">
      <c r="A998" s="285"/>
      <c r="B998" s="285"/>
      <c r="C998" s="285"/>
      <c r="D998" s="285"/>
      <c r="E998" s="285"/>
      <c r="F998" s="285"/>
      <c r="G998" s="285"/>
      <c r="H998" s="285"/>
    </row>
    <row r="999" spans="1:8" ht="15" customHeight="1" x14ac:dyDescent="0.3">
      <c r="A999" s="285"/>
      <c r="B999" s="285"/>
      <c r="C999" s="285"/>
      <c r="D999" s="285"/>
      <c r="E999" s="285"/>
      <c r="F999" s="285"/>
      <c r="G999" s="285"/>
      <c r="H999" s="285"/>
    </row>
    <row r="1000" spans="1:8" x14ac:dyDescent="0.3">
      <c r="A1000" s="285"/>
      <c r="B1000" s="285"/>
      <c r="C1000" s="285"/>
      <c r="D1000" s="285"/>
      <c r="E1000" s="285"/>
      <c r="F1000" s="285"/>
      <c r="G1000" s="285"/>
      <c r="H1000" s="285"/>
    </row>
    <row r="1001" spans="1:8" x14ac:dyDescent="0.3">
      <c r="A1001" s="285"/>
      <c r="B1001" s="285"/>
      <c r="C1001" s="285"/>
      <c r="D1001" s="285"/>
      <c r="E1001" s="285"/>
      <c r="F1001" s="285"/>
      <c r="G1001" s="285"/>
      <c r="H1001" s="285"/>
    </row>
    <row r="1002" spans="1:8" x14ac:dyDescent="0.3">
      <c r="A1002" s="285"/>
      <c r="B1002" s="285"/>
      <c r="C1002" s="285"/>
      <c r="D1002" s="285"/>
      <c r="E1002" s="285"/>
      <c r="F1002" s="285"/>
      <c r="G1002" s="285"/>
      <c r="H1002" s="285"/>
    </row>
    <row r="1003" spans="1:8" x14ac:dyDescent="0.3">
      <c r="A1003" s="285"/>
      <c r="B1003" s="285"/>
      <c r="C1003" s="285"/>
      <c r="D1003" s="285"/>
      <c r="E1003" s="285"/>
      <c r="F1003" s="285"/>
      <c r="G1003" s="285"/>
      <c r="H1003" s="285"/>
    </row>
    <row r="1004" spans="1:8" x14ac:dyDescent="0.3">
      <c r="A1004" s="285"/>
      <c r="B1004" s="285"/>
      <c r="C1004" s="285"/>
      <c r="D1004" s="285"/>
      <c r="E1004" s="285"/>
      <c r="F1004" s="285"/>
      <c r="G1004" s="285"/>
      <c r="H1004" s="285"/>
    </row>
    <row r="1005" spans="1:8" x14ac:dyDescent="0.3">
      <c r="A1005" s="285"/>
      <c r="B1005" s="285"/>
      <c r="C1005" s="285"/>
      <c r="D1005" s="285"/>
      <c r="E1005" s="285"/>
      <c r="F1005" s="285"/>
      <c r="G1005" s="285"/>
      <c r="H1005" s="285"/>
    </row>
    <row r="1006" spans="1:8" x14ac:dyDescent="0.3">
      <c r="A1006" s="285"/>
      <c r="B1006" s="285"/>
      <c r="C1006" s="285"/>
      <c r="D1006" s="285"/>
      <c r="E1006" s="285"/>
      <c r="F1006" s="285"/>
      <c r="G1006" s="285"/>
      <c r="H1006" s="285"/>
    </row>
    <row r="1007" spans="1:8" ht="20.399999999999999" customHeight="1" x14ac:dyDescent="0.3">
      <c r="A1007" s="285"/>
      <c r="B1007" s="285"/>
      <c r="C1007" s="285"/>
      <c r="D1007" s="285"/>
      <c r="E1007" s="285"/>
      <c r="F1007" s="285"/>
      <c r="G1007" s="285"/>
      <c r="H1007" s="285"/>
    </row>
    <row r="1008" spans="1:8" x14ac:dyDescent="0.3">
      <c r="A1008" s="285"/>
      <c r="B1008" s="285"/>
      <c r="C1008" s="285"/>
      <c r="D1008" s="285"/>
      <c r="E1008" s="285"/>
      <c r="F1008" s="285"/>
      <c r="G1008" s="285"/>
      <c r="H1008" s="285"/>
    </row>
    <row r="1009" spans="1:8" x14ac:dyDescent="0.3">
      <c r="A1009" s="285"/>
      <c r="B1009" s="285"/>
      <c r="C1009" s="285"/>
      <c r="D1009" s="285"/>
      <c r="E1009" s="285"/>
      <c r="F1009" s="285"/>
      <c r="G1009" s="285"/>
      <c r="H1009" s="285"/>
    </row>
    <row r="1010" spans="1:8" x14ac:dyDescent="0.3">
      <c r="A1010" s="285"/>
      <c r="B1010" s="285"/>
      <c r="C1010" s="285"/>
      <c r="D1010" s="285"/>
      <c r="E1010" s="285"/>
      <c r="F1010" s="285"/>
      <c r="G1010" s="285"/>
      <c r="H1010" s="285"/>
    </row>
    <row r="1011" spans="1:8" x14ac:dyDescent="0.3">
      <c r="A1011" s="285"/>
      <c r="B1011" s="285"/>
      <c r="C1011" s="285"/>
      <c r="D1011" s="285"/>
      <c r="E1011" s="285"/>
      <c r="F1011" s="285"/>
      <c r="G1011" s="285"/>
      <c r="H1011" s="285"/>
    </row>
    <row r="1012" spans="1:8" x14ac:dyDescent="0.3">
      <c r="A1012" s="285"/>
      <c r="B1012" s="285"/>
      <c r="C1012" s="285"/>
      <c r="D1012" s="285"/>
      <c r="E1012" s="285"/>
      <c r="F1012" s="285"/>
      <c r="G1012" s="285"/>
      <c r="H1012" s="285"/>
    </row>
    <row r="1013" spans="1:8" x14ac:dyDescent="0.3">
      <c r="A1013" s="285"/>
      <c r="B1013" s="285"/>
      <c r="C1013" s="285"/>
      <c r="D1013" s="285"/>
      <c r="E1013" s="285"/>
      <c r="F1013" s="285"/>
      <c r="G1013" s="285"/>
      <c r="H1013" s="285"/>
    </row>
    <row r="1014" spans="1:8" x14ac:dyDescent="0.3">
      <c r="A1014" s="285"/>
      <c r="B1014" s="285"/>
      <c r="C1014" s="285"/>
      <c r="D1014" s="285"/>
      <c r="E1014" s="285"/>
      <c r="F1014" s="285"/>
      <c r="G1014" s="285"/>
      <c r="H1014" s="285"/>
    </row>
    <row r="1015" spans="1:8" x14ac:dyDescent="0.3">
      <c r="A1015" s="285"/>
      <c r="B1015" s="285"/>
      <c r="C1015" s="285"/>
      <c r="D1015" s="285"/>
      <c r="E1015" s="285"/>
      <c r="F1015" s="285"/>
      <c r="G1015" s="285"/>
      <c r="H1015" s="285"/>
    </row>
    <row r="1016" spans="1:8" x14ac:dyDescent="0.3">
      <c r="A1016" s="285"/>
      <c r="B1016" s="285"/>
      <c r="C1016" s="285"/>
      <c r="D1016" s="285"/>
      <c r="E1016" s="285"/>
      <c r="F1016" s="285"/>
      <c r="G1016" s="285"/>
      <c r="H1016" s="285"/>
    </row>
    <row r="1017" spans="1:8" x14ac:dyDescent="0.3">
      <c r="A1017" s="285"/>
      <c r="B1017" s="285"/>
      <c r="C1017" s="285"/>
      <c r="D1017" s="285"/>
      <c r="E1017" s="285"/>
      <c r="F1017" s="285"/>
      <c r="G1017" s="285"/>
      <c r="H1017" s="285"/>
    </row>
    <row r="1018" spans="1:8" x14ac:dyDescent="0.3">
      <c r="A1018" s="285"/>
      <c r="B1018" s="285"/>
      <c r="C1018" s="285"/>
      <c r="D1018" s="285"/>
      <c r="E1018" s="285"/>
      <c r="F1018" s="285"/>
      <c r="G1018" s="285"/>
      <c r="H1018" s="285"/>
    </row>
    <row r="1019" spans="1:8" ht="15" customHeight="1" x14ac:dyDescent="0.3">
      <c r="A1019" s="285"/>
      <c r="B1019" s="285"/>
      <c r="C1019" s="285"/>
      <c r="D1019" s="285"/>
      <c r="E1019" s="285"/>
      <c r="F1019" s="285"/>
      <c r="G1019" s="285"/>
      <c r="H1019" s="285"/>
    </row>
    <row r="1020" spans="1:8" x14ac:dyDescent="0.3">
      <c r="A1020" s="285"/>
      <c r="B1020" s="285"/>
      <c r="C1020" s="285"/>
      <c r="D1020" s="285"/>
      <c r="E1020" s="285"/>
      <c r="F1020" s="285"/>
      <c r="G1020" s="285"/>
      <c r="H1020" s="285"/>
    </row>
    <row r="1021" spans="1:8" x14ac:dyDescent="0.3">
      <c r="A1021" s="285"/>
      <c r="B1021" s="285"/>
      <c r="C1021" s="285"/>
      <c r="D1021" s="285"/>
      <c r="E1021" s="285"/>
      <c r="F1021" s="285"/>
      <c r="G1021" s="285"/>
      <c r="H1021" s="285"/>
    </row>
    <row r="1022" spans="1:8" s="238" customFormat="1" x14ac:dyDescent="0.3">
      <c r="A1022" s="285"/>
      <c r="B1022" s="285"/>
      <c r="C1022" s="285"/>
      <c r="D1022" s="285"/>
      <c r="E1022" s="285"/>
      <c r="F1022" s="285"/>
      <c r="G1022" s="285"/>
      <c r="H1022" s="285"/>
    </row>
    <row r="1023" spans="1:8" s="238" customFormat="1" x14ac:dyDescent="0.3">
      <c r="A1023" s="285"/>
      <c r="B1023" s="285"/>
      <c r="C1023" s="285"/>
      <c r="D1023" s="285"/>
      <c r="E1023" s="285"/>
      <c r="F1023" s="285"/>
      <c r="G1023" s="285"/>
      <c r="H1023" s="285"/>
    </row>
    <row r="1024" spans="1:8" x14ac:dyDescent="0.3">
      <c r="A1024" s="285"/>
      <c r="B1024" s="285"/>
      <c r="C1024" s="285"/>
      <c r="D1024" s="285"/>
      <c r="E1024" s="285"/>
      <c r="F1024" s="285"/>
      <c r="G1024" s="285"/>
      <c r="H1024" s="285"/>
    </row>
    <row r="1025" spans="1:8" x14ac:dyDescent="0.3">
      <c r="A1025" s="285"/>
      <c r="B1025" s="285"/>
      <c r="C1025" s="285"/>
      <c r="D1025" s="285"/>
      <c r="E1025" s="285"/>
      <c r="F1025" s="285"/>
      <c r="G1025" s="285"/>
      <c r="H1025" s="285"/>
    </row>
    <row r="1026" spans="1:8" x14ac:dyDescent="0.3">
      <c r="A1026" s="285"/>
      <c r="B1026" s="285"/>
      <c r="C1026" s="285"/>
      <c r="D1026" s="285"/>
      <c r="E1026" s="285"/>
      <c r="F1026" s="285"/>
      <c r="G1026" s="285"/>
      <c r="H1026" s="285"/>
    </row>
    <row r="1027" spans="1:8" x14ac:dyDescent="0.3">
      <c r="A1027" s="285"/>
      <c r="B1027" s="285"/>
      <c r="C1027" s="285"/>
      <c r="D1027" s="285"/>
      <c r="E1027" s="285"/>
      <c r="F1027" s="285"/>
      <c r="G1027" s="285"/>
      <c r="H1027" s="285"/>
    </row>
    <row r="1028" spans="1:8" ht="20.399999999999999" customHeight="1" x14ac:dyDescent="0.3">
      <c r="A1028" s="285"/>
      <c r="B1028" s="285"/>
      <c r="C1028" s="285"/>
      <c r="D1028" s="285"/>
      <c r="E1028" s="285"/>
      <c r="F1028" s="285"/>
      <c r="G1028" s="285"/>
      <c r="H1028" s="285"/>
    </row>
    <row r="1029" spans="1:8" x14ac:dyDescent="0.3">
      <c r="A1029" s="285"/>
      <c r="B1029" s="285"/>
      <c r="C1029" s="285"/>
      <c r="D1029" s="285"/>
      <c r="E1029" s="285"/>
      <c r="F1029" s="285"/>
      <c r="G1029" s="285"/>
      <c r="H1029" s="285"/>
    </row>
    <row r="1030" spans="1:8" x14ac:dyDescent="0.3">
      <c r="A1030" s="285"/>
      <c r="B1030" s="285"/>
      <c r="C1030" s="285"/>
      <c r="D1030" s="285"/>
      <c r="E1030" s="285"/>
      <c r="F1030" s="285"/>
      <c r="G1030" s="285"/>
      <c r="H1030" s="285"/>
    </row>
    <row r="1031" spans="1:8" ht="42" customHeight="1" x14ac:dyDescent="0.3">
      <c r="A1031" s="285"/>
      <c r="B1031" s="285"/>
      <c r="C1031" s="285"/>
      <c r="D1031" s="285"/>
      <c r="E1031" s="285"/>
      <c r="F1031" s="285"/>
      <c r="G1031" s="285"/>
      <c r="H1031" s="285"/>
    </row>
    <row r="1032" spans="1:8" x14ac:dyDescent="0.3">
      <c r="A1032" s="285"/>
      <c r="B1032" s="285"/>
      <c r="C1032" s="285"/>
      <c r="D1032" s="285"/>
      <c r="E1032" s="285"/>
      <c r="F1032" s="285"/>
      <c r="G1032" s="285"/>
      <c r="H1032" s="285"/>
    </row>
    <row r="1033" spans="1:8" x14ac:dyDescent="0.3">
      <c r="A1033" s="285"/>
      <c r="B1033" s="285"/>
      <c r="C1033" s="285"/>
      <c r="D1033" s="285"/>
      <c r="E1033" s="285"/>
      <c r="F1033" s="285"/>
      <c r="G1033" s="285"/>
      <c r="H1033" s="285"/>
    </row>
    <row r="1034" spans="1:8" ht="15" customHeight="1" x14ac:dyDescent="0.3">
      <c r="A1034" s="285"/>
      <c r="B1034" s="285"/>
      <c r="C1034" s="285"/>
      <c r="D1034" s="285"/>
      <c r="E1034" s="285"/>
      <c r="F1034" s="285"/>
      <c r="G1034" s="285"/>
      <c r="H1034" s="285"/>
    </row>
    <row r="1035" spans="1:8" ht="91.95" customHeight="1" x14ac:dyDescent="0.3">
      <c r="A1035" s="285"/>
      <c r="B1035" s="285"/>
      <c r="C1035" s="285"/>
      <c r="D1035" s="285"/>
      <c r="E1035" s="285"/>
      <c r="F1035" s="285"/>
      <c r="G1035" s="285"/>
      <c r="H1035" s="285"/>
    </row>
    <row r="1036" spans="1:8" x14ac:dyDescent="0.3">
      <c r="A1036" s="285"/>
      <c r="B1036" s="285"/>
      <c r="C1036" s="285"/>
      <c r="D1036" s="285"/>
      <c r="E1036" s="285"/>
      <c r="F1036" s="285"/>
      <c r="G1036" s="285"/>
      <c r="H1036" s="285"/>
    </row>
    <row r="1037" spans="1:8" x14ac:dyDescent="0.3">
      <c r="A1037" s="285"/>
      <c r="B1037" s="285"/>
      <c r="C1037" s="285"/>
      <c r="D1037" s="285"/>
      <c r="E1037" s="285"/>
      <c r="F1037" s="285"/>
      <c r="G1037" s="285"/>
      <c r="H1037" s="285"/>
    </row>
    <row r="1038" spans="1:8" x14ac:dyDescent="0.3">
      <c r="A1038" s="285"/>
      <c r="B1038" s="285"/>
      <c r="C1038" s="285"/>
      <c r="D1038" s="285"/>
      <c r="E1038" s="285"/>
      <c r="F1038" s="285"/>
      <c r="G1038" s="285"/>
      <c r="H1038" s="285"/>
    </row>
    <row r="1039" spans="1:8" x14ac:dyDescent="0.3">
      <c r="A1039" s="285"/>
      <c r="B1039" s="285"/>
      <c r="C1039" s="285"/>
      <c r="D1039" s="285"/>
      <c r="E1039" s="285"/>
      <c r="F1039" s="285"/>
      <c r="G1039" s="285"/>
      <c r="H1039" s="285"/>
    </row>
    <row r="1040" spans="1:8" x14ac:dyDescent="0.3">
      <c r="A1040" s="285"/>
      <c r="B1040" s="285"/>
      <c r="C1040" s="285"/>
      <c r="D1040" s="285"/>
      <c r="E1040" s="285"/>
      <c r="F1040" s="285"/>
      <c r="G1040" s="285"/>
      <c r="H1040" s="285"/>
    </row>
    <row r="1041" spans="1:8" x14ac:dyDescent="0.3">
      <c r="A1041" s="285"/>
      <c r="B1041" s="285"/>
      <c r="C1041" s="285"/>
      <c r="D1041" s="285"/>
      <c r="E1041" s="285"/>
      <c r="F1041" s="285"/>
      <c r="G1041" s="285"/>
      <c r="H1041" s="285"/>
    </row>
    <row r="1042" spans="1:8" x14ac:dyDescent="0.3">
      <c r="A1042" s="285"/>
      <c r="B1042" s="285"/>
      <c r="C1042" s="285"/>
      <c r="D1042" s="285"/>
      <c r="E1042" s="285"/>
      <c r="F1042" s="285"/>
      <c r="G1042" s="285"/>
      <c r="H1042" s="285"/>
    </row>
    <row r="1043" spans="1:8" x14ac:dyDescent="0.3">
      <c r="A1043" s="285"/>
      <c r="B1043" s="285"/>
      <c r="C1043" s="285"/>
      <c r="D1043" s="285"/>
      <c r="E1043" s="285"/>
      <c r="F1043" s="285"/>
      <c r="G1043" s="285"/>
      <c r="H1043" s="285"/>
    </row>
    <row r="1044" spans="1:8" x14ac:dyDescent="0.3">
      <c r="A1044" s="285"/>
      <c r="B1044" s="285"/>
      <c r="C1044" s="285"/>
      <c r="D1044" s="285"/>
      <c r="E1044" s="285"/>
      <c r="F1044" s="285"/>
      <c r="G1044" s="285"/>
      <c r="H1044" s="285"/>
    </row>
    <row r="1045" spans="1:8" x14ac:dyDescent="0.3">
      <c r="A1045" s="285"/>
      <c r="B1045" s="285"/>
      <c r="C1045" s="285"/>
      <c r="D1045" s="285"/>
      <c r="E1045" s="285"/>
      <c r="F1045" s="285"/>
      <c r="G1045" s="285"/>
      <c r="H1045" s="285"/>
    </row>
    <row r="1046" spans="1:8" ht="20.399999999999999" customHeight="1" x14ac:dyDescent="0.3">
      <c r="A1046" s="285"/>
      <c r="B1046" s="285"/>
      <c r="C1046" s="285"/>
      <c r="D1046" s="285"/>
      <c r="E1046" s="285"/>
      <c r="F1046" s="285"/>
      <c r="G1046" s="285"/>
      <c r="H1046" s="285"/>
    </row>
    <row r="1047" spans="1:8" x14ac:dyDescent="0.3">
      <c r="A1047" s="285"/>
      <c r="B1047" s="285"/>
      <c r="C1047" s="285"/>
      <c r="D1047" s="285"/>
      <c r="E1047" s="285"/>
      <c r="F1047" s="285"/>
      <c r="G1047" s="285"/>
      <c r="H1047" s="285"/>
    </row>
    <row r="1048" spans="1:8" x14ac:dyDescent="0.3">
      <c r="A1048" s="285"/>
      <c r="B1048" s="285"/>
      <c r="C1048" s="285"/>
      <c r="D1048" s="285"/>
      <c r="E1048" s="285"/>
      <c r="F1048" s="285"/>
      <c r="G1048" s="285"/>
      <c r="H1048" s="285"/>
    </row>
    <row r="1049" spans="1:8" x14ac:dyDescent="0.3">
      <c r="A1049" s="285"/>
      <c r="B1049" s="285"/>
      <c r="C1049" s="285"/>
      <c r="D1049" s="285"/>
      <c r="E1049" s="285"/>
      <c r="F1049" s="285"/>
      <c r="G1049" s="285"/>
      <c r="H1049" s="285"/>
    </row>
    <row r="1050" spans="1:8" x14ac:dyDescent="0.3">
      <c r="A1050" s="285"/>
      <c r="B1050" s="285"/>
      <c r="C1050" s="285"/>
      <c r="D1050" s="285"/>
      <c r="E1050" s="285"/>
      <c r="F1050" s="285"/>
      <c r="G1050" s="285"/>
      <c r="H1050" s="285"/>
    </row>
    <row r="1051" spans="1:8" x14ac:dyDescent="0.3">
      <c r="A1051" s="285"/>
      <c r="B1051" s="285"/>
      <c r="C1051" s="285"/>
      <c r="D1051" s="285"/>
      <c r="E1051" s="285"/>
      <c r="F1051" s="285"/>
      <c r="G1051" s="285"/>
      <c r="H1051" s="285"/>
    </row>
    <row r="1052" spans="1:8" x14ac:dyDescent="0.3">
      <c r="A1052" s="285"/>
      <c r="B1052" s="285"/>
      <c r="C1052" s="285"/>
      <c r="D1052" s="285"/>
      <c r="E1052" s="285"/>
      <c r="F1052" s="285"/>
      <c r="G1052" s="285"/>
      <c r="H1052" s="285"/>
    </row>
    <row r="1053" spans="1:8" x14ac:dyDescent="0.3">
      <c r="A1053" s="285"/>
      <c r="B1053" s="285"/>
      <c r="C1053" s="285"/>
      <c r="D1053" s="285"/>
      <c r="E1053" s="285"/>
      <c r="F1053" s="285"/>
      <c r="G1053" s="285"/>
      <c r="H1053" s="285"/>
    </row>
    <row r="1054" spans="1:8" x14ac:dyDescent="0.3">
      <c r="A1054" s="285"/>
      <c r="B1054" s="285"/>
      <c r="C1054" s="285"/>
      <c r="D1054" s="285"/>
      <c r="E1054" s="285"/>
      <c r="F1054" s="285"/>
      <c r="G1054" s="285"/>
      <c r="H1054" s="285"/>
    </row>
    <row r="1055" spans="1:8" x14ac:dyDescent="0.3">
      <c r="A1055" s="285"/>
      <c r="B1055" s="285"/>
      <c r="C1055" s="285"/>
      <c r="D1055" s="285"/>
      <c r="E1055" s="285"/>
      <c r="F1055" s="285"/>
      <c r="G1055" s="285"/>
      <c r="H1055" s="285"/>
    </row>
    <row r="1056" spans="1:8" x14ac:dyDescent="0.3">
      <c r="A1056" s="285"/>
      <c r="B1056" s="285"/>
      <c r="C1056" s="285"/>
      <c r="D1056" s="285"/>
      <c r="E1056" s="285"/>
      <c r="F1056" s="285"/>
      <c r="G1056" s="285"/>
      <c r="H1056" s="285"/>
    </row>
    <row r="1057" spans="1:8" x14ac:dyDescent="0.3">
      <c r="A1057" s="285"/>
      <c r="B1057" s="285"/>
      <c r="C1057" s="285"/>
      <c r="D1057" s="285"/>
      <c r="E1057" s="285"/>
      <c r="F1057" s="285"/>
      <c r="G1057" s="285"/>
      <c r="H1057" s="285"/>
    </row>
    <row r="1058" spans="1:8" ht="15" customHeight="1" x14ac:dyDescent="0.3">
      <c r="A1058" s="285"/>
      <c r="B1058" s="285"/>
      <c r="C1058" s="285"/>
      <c r="D1058" s="285"/>
      <c r="E1058" s="285"/>
      <c r="F1058" s="285"/>
      <c r="G1058" s="285"/>
      <c r="H1058" s="285"/>
    </row>
    <row r="1059" spans="1:8" ht="15" customHeight="1" x14ac:dyDescent="0.3">
      <c r="A1059" s="285"/>
      <c r="B1059" s="285"/>
      <c r="C1059" s="285"/>
      <c r="D1059" s="285"/>
      <c r="E1059" s="285"/>
      <c r="F1059" s="285"/>
      <c r="G1059" s="285"/>
      <c r="H1059" s="285"/>
    </row>
    <row r="1060" spans="1:8" x14ac:dyDescent="0.3">
      <c r="A1060" s="285"/>
      <c r="B1060" s="285"/>
      <c r="C1060" s="285"/>
      <c r="D1060" s="285"/>
      <c r="E1060" s="285"/>
      <c r="F1060" s="285"/>
      <c r="G1060" s="285"/>
      <c r="H1060" s="285"/>
    </row>
    <row r="1061" spans="1:8" x14ac:dyDescent="0.3">
      <c r="A1061" s="285"/>
      <c r="B1061" s="285"/>
      <c r="C1061" s="285"/>
      <c r="D1061" s="285"/>
      <c r="E1061" s="285"/>
      <c r="F1061" s="285"/>
      <c r="G1061" s="285"/>
      <c r="H1061" s="285"/>
    </row>
    <row r="1062" spans="1:8" x14ac:dyDescent="0.3">
      <c r="A1062" s="285"/>
      <c r="B1062" s="285"/>
      <c r="C1062" s="285"/>
      <c r="D1062" s="285"/>
      <c r="E1062" s="285"/>
      <c r="F1062" s="285"/>
      <c r="G1062" s="285"/>
      <c r="H1062" s="285"/>
    </row>
    <row r="1063" spans="1:8" x14ac:dyDescent="0.3">
      <c r="A1063" s="285"/>
      <c r="B1063" s="285"/>
      <c r="C1063" s="285"/>
      <c r="D1063" s="285"/>
      <c r="E1063" s="285"/>
      <c r="F1063" s="285"/>
      <c r="G1063" s="285"/>
      <c r="H1063" s="285"/>
    </row>
    <row r="1064" spans="1:8" x14ac:dyDescent="0.3">
      <c r="A1064" s="285"/>
      <c r="B1064" s="285"/>
      <c r="C1064" s="285"/>
      <c r="D1064" s="285"/>
      <c r="E1064" s="285"/>
      <c r="F1064" s="285"/>
      <c r="G1064" s="285"/>
      <c r="H1064" s="285"/>
    </row>
    <row r="1065" spans="1:8" ht="15" customHeight="1" x14ac:dyDescent="0.3">
      <c r="A1065" s="285"/>
      <c r="B1065" s="285"/>
      <c r="C1065" s="285"/>
      <c r="D1065" s="285"/>
      <c r="E1065" s="285"/>
      <c r="F1065" s="285"/>
      <c r="G1065" s="285"/>
      <c r="H1065" s="285"/>
    </row>
    <row r="1066" spans="1:8" x14ac:dyDescent="0.3">
      <c r="A1066" s="285"/>
      <c r="B1066" s="285"/>
      <c r="C1066" s="285"/>
      <c r="D1066" s="285"/>
      <c r="E1066" s="285"/>
      <c r="F1066" s="285"/>
      <c r="G1066" s="285"/>
      <c r="H1066" s="285"/>
    </row>
    <row r="1067" spans="1:8" ht="20.399999999999999" customHeight="1" x14ac:dyDescent="0.3">
      <c r="A1067" s="285"/>
      <c r="B1067" s="285"/>
      <c r="C1067" s="285"/>
      <c r="D1067" s="285"/>
      <c r="E1067" s="285"/>
      <c r="F1067" s="285"/>
      <c r="G1067" s="285"/>
      <c r="H1067" s="285"/>
    </row>
    <row r="1068" spans="1:8" ht="30" customHeight="1" x14ac:dyDescent="0.3">
      <c r="A1068" s="285"/>
      <c r="B1068" s="285"/>
      <c r="C1068" s="285"/>
      <c r="D1068" s="285"/>
      <c r="E1068" s="285"/>
      <c r="F1068" s="285"/>
      <c r="G1068" s="285"/>
      <c r="H1068" s="285"/>
    </row>
    <row r="1069" spans="1:8" x14ac:dyDescent="0.3">
      <c r="A1069" s="285"/>
      <c r="B1069" s="285"/>
      <c r="C1069" s="285"/>
      <c r="D1069" s="285"/>
      <c r="E1069" s="285"/>
      <c r="F1069" s="285"/>
      <c r="G1069" s="285"/>
      <c r="H1069" s="285"/>
    </row>
    <row r="1070" spans="1:8" ht="36.6" customHeight="1" x14ac:dyDescent="0.3">
      <c r="A1070" s="285"/>
      <c r="B1070" s="285"/>
      <c r="C1070" s="285"/>
      <c r="D1070" s="285"/>
      <c r="E1070" s="285"/>
      <c r="F1070" s="285"/>
      <c r="G1070" s="285"/>
      <c r="H1070" s="285"/>
    </row>
    <row r="1071" spans="1:8" ht="15" customHeight="1" x14ac:dyDescent="0.3">
      <c r="A1071" s="285"/>
      <c r="B1071" s="285"/>
      <c r="C1071" s="285"/>
      <c r="D1071" s="285"/>
      <c r="E1071" s="285"/>
      <c r="F1071" s="285"/>
      <c r="G1071" s="285"/>
      <c r="H1071" s="285"/>
    </row>
    <row r="1072" spans="1:8" x14ac:dyDescent="0.3">
      <c r="A1072" s="285"/>
      <c r="B1072" s="285"/>
      <c r="C1072" s="285"/>
      <c r="D1072" s="285"/>
      <c r="E1072" s="285"/>
      <c r="F1072" s="285"/>
      <c r="G1072" s="285"/>
      <c r="H1072" s="285"/>
    </row>
    <row r="1073" spans="1:8" x14ac:dyDescent="0.3">
      <c r="A1073" s="285"/>
      <c r="B1073" s="285"/>
      <c r="C1073" s="285"/>
      <c r="D1073" s="285"/>
      <c r="E1073" s="285"/>
      <c r="F1073" s="285"/>
      <c r="G1073" s="285"/>
      <c r="H1073" s="285"/>
    </row>
    <row r="1074" spans="1:8" s="238" customFormat="1" ht="92.4" customHeight="1" x14ac:dyDescent="0.3">
      <c r="A1074" s="285"/>
      <c r="B1074" s="285"/>
      <c r="C1074" s="285"/>
      <c r="D1074" s="285"/>
      <c r="E1074" s="285"/>
      <c r="F1074" s="285"/>
      <c r="G1074" s="285"/>
      <c r="H1074" s="285"/>
    </row>
    <row r="1075" spans="1:8" s="238" customFormat="1" x14ac:dyDescent="0.3">
      <c r="A1075" s="285"/>
      <c r="B1075" s="285"/>
      <c r="C1075" s="285"/>
      <c r="D1075" s="285"/>
      <c r="E1075" s="285"/>
      <c r="F1075" s="285"/>
      <c r="G1075" s="285"/>
      <c r="H1075" s="285"/>
    </row>
    <row r="1076" spans="1:8" x14ac:dyDescent="0.3">
      <c r="A1076" s="285"/>
      <c r="B1076" s="285"/>
      <c r="C1076" s="285"/>
      <c r="D1076" s="285"/>
      <c r="E1076" s="285"/>
      <c r="F1076" s="285"/>
      <c r="G1076" s="285"/>
      <c r="H1076" s="285"/>
    </row>
    <row r="1077" spans="1:8" ht="30" customHeight="1" x14ac:dyDescent="0.3">
      <c r="A1077" s="285"/>
      <c r="B1077" s="285"/>
      <c r="C1077" s="285"/>
      <c r="D1077" s="285"/>
      <c r="E1077" s="285"/>
      <c r="F1077" s="285"/>
      <c r="G1077" s="285"/>
      <c r="H1077" s="285"/>
    </row>
    <row r="1078" spans="1:8" x14ac:dyDescent="0.3">
      <c r="A1078" s="285"/>
      <c r="B1078" s="285"/>
      <c r="C1078" s="285"/>
      <c r="D1078" s="285"/>
      <c r="E1078" s="285"/>
      <c r="F1078" s="285"/>
      <c r="G1078" s="285"/>
      <c r="H1078" s="285"/>
    </row>
    <row r="1079" spans="1:8" x14ac:dyDescent="0.3">
      <c r="A1079" s="285"/>
      <c r="B1079" s="285"/>
      <c r="C1079" s="285"/>
      <c r="D1079" s="285"/>
      <c r="E1079" s="285"/>
      <c r="F1079" s="285"/>
      <c r="G1079" s="285"/>
      <c r="H1079" s="285"/>
    </row>
    <row r="1080" spans="1:8" x14ac:dyDescent="0.3">
      <c r="A1080" s="285"/>
      <c r="B1080" s="285"/>
      <c r="C1080" s="285"/>
      <c r="D1080" s="285"/>
      <c r="E1080" s="285"/>
      <c r="F1080" s="285"/>
      <c r="G1080" s="285"/>
      <c r="H1080" s="285"/>
    </row>
    <row r="1081" spans="1:8" x14ac:dyDescent="0.3">
      <c r="A1081" s="285"/>
      <c r="B1081" s="285"/>
      <c r="C1081" s="285"/>
      <c r="D1081" s="285"/>
      <c r="E1081" s="285"/>
      <c r="F1081" s="285"/>
      <c r="G1081" s="285"/>
      <c r="H1081" s="285"/>
    </row>
    <row r="1082" spans="1:8" x14ac:dyDescent="0.3">
      <c r="A1082" s="285"/>
      <c r="B1082" s="285"/>
      <c r="C1082" s="285"/>
      <c r="D1082" s="285"/>
      <c r="E1082" s="285"/>
      <c r="F1082" s="285"/>
      <c r="G1082" s="285"/>
      <c r="H1082" s="285"/>
    </row>
    <row r="1083" spans="1:8" x14ac:dyDescent="0.3">
      <c r="A1083" s="285"/>
      <c r="B1083" s="285"/>
      <c r="C1083" s="285"/>
      <c r="D1083" s="285"/>
      <c r="E1083" s="285"/>
      <c r="F1083" s="285"/>
      <c r="G1083" s="285"/>
      <c r="H1083" s="285"/>
    </row>
    <row r="1084" spans="1:8" x14ac:dyDescent="0.3">
      <c r="A1084" s="285"/>
      <c r="B1084" s="285"/>
      <c r="C1084" s="285"/>
      <c r="D1084" s="285"/>
      <c r="E1084" s="285"/>
      <c r="F1084" s="285"/>
      <c r="G1084" s="285"/>
      <c r="H1084" s="285"/>
    </row>
    <row r="1085" spans="1:8" ht="20.399999999999999" customHeight="1" x14ac:dyDescent="0.3">
      <c r="A1085" s="285"/>
      <c r="B1085" s="285"/>
      <c r="C1085" s="285"/>
      <c r="D1085" s="285"/>
      <c r="E1085" s="285"/>
      <c r="F1085" s="285"/>
      <c r="G1085" s="285"/>
      <c r="H1085" s="285"/>
    </row>
    <row r="1086" spans="1:8" x14ac:dyDescent="0.3">
      <c r="A1086" s="285"/>
      <c r="B1086" s="285"/>
      <c r="C1086" s="285"/>
      <c r="D1086" s="285"/>
      <c r="E1086" s="285"/>
      <c r="F1086" s="285"/>
      <c r="G1086" s="285"/>
      <c r="H1086" s="285"/>
    </row>
    <row r="1087" spans="1:8" x14ac:dyDescent="0.3">
      <c r="A1087" s="285"/>
      <c r="B1087" s="285"/>
      <c r="C1087" s="285"/>
      <c r="D1087" s="285"/>
      <c r="E1087" s="285"/>
      <c r="F1087" s="285"/>
      <c r="G1087" s="285"/>
      <c r="H1087" s="285"/>
    </row>
    <row r="1088" spans="1:8" x14ac:dyDescent="0.3">
      <c r="A1088" s="285"/>
      <c r="B1088" s="285"/>
      <c r="C1088" s="285"/>
      <c r="D1088" s="285"/>
      <c r="E1088" s="285"/>
      <c r="F1088" s="285"/>
      <c r="G1088" s="285"/>
      <c r="H1088" s="285"/>
    </row>
    <row r="1089" spans="1:8" x14ac:dyDescent="0.3">
      <c r="A1089" s="285"/>
      <c r="B1089" s="285"/>
      <c r="C1089" s="285"/>
      <c r="D1089" s="285"/>
      <c r="E1089" s="285"/>
      <c r="F1089" s="285"/>
      <c r="G1089" s="285"/>
      <c r="H1089" s="285"/>
    </row>
    <row r="1090" spans="1:8" x14ac:dyDescent="0.3">
      <c r="A1090" s="285"/>
      <c r="B1090" s="285"/>
      <c r="C1090" s="285"/>
      <c r="D1090" s="285"/>
      <c r="E1090" s="285"/>
      <c r="F1090" s="285"/>
      <c r="G1090" s="285"/>
      <c r="H1090" s="285"/>
    </row>
    <row r="1091" spans="1:8" ht="30" customHeight="1" x14ac:dyDescent="0.3">
      <c r="A1091" s="285"/>
      <c r="B1091" s="285"/>
      <c r="C1091" s="285"/>
      <c r="D1091" s="285"/>
      <c r="E1091" s="285"/>
      <c r="F1091" s="285"/>
      <c r="G1091" s="285"/>
      <c r="H1091" s="285"/>
    </row>
    <row r="1092" spans="1:8" ht="15" customHeight="1" x14ac:dyDescent="0.3">
      <c r="A1092" s="285"/>
      <c r="B1092" s="285"/>
      <c r="C1092" s="285"/>
      <c r="D1092" s="285"/>
      <c r="E1092" s="285"/>
      <c r="F1092" s="285"/>
      <c r="G1092" s="285"/>
      <c r="H1092" s="285"/>
    </row>
    <row r="1093" spans="1:8" x14ac:dyDescent="0.3">
      <c r="A1093" s="285"/>
      <c r="B1093" s="285"/>
      <c r="C1093" s="285"/>
      <c r="D1093" s="285"/>
      <c r="E1093" s="285"/>
      <c r="F1093" s="285"/>
      <c r="G1093" s="285"/>
      <c r="H1093" s="285"/>
    </row>
    <row r="1094" spans="1:8" x14ac:dyDescent="0.3">
      <c r="A1094" s="285"/>
      <c r="B1094" s="285"/>
      <c r="C1094" s="285"/>
      <c r="D1094" s="285"/>
      <c r="E1094" s="285"/>
      <c r="F1094" s="285"/>
      <c r="G1094" s="285"/>
      <c r="H1094" s="285"/>
    </row>
    <row r="1095" spans="1:8" x14ac:dyDescent="0.3">
      <c r="A1095" s="285"/>
      <c r="B1095" s="285"/>
      <c r="C1095" s="285"/>
      <c r="D1095" s="285"/>
      <c r="E1095" s="285"/>
      <c r="F1095" s="285"/>
      <c r="G1095" s="285"/>
      <c r="H1095" s="285"/>
    </row>
    <row r="1096" spans="1:8" x14ac:dyDescent="0.3">
      <c r="A1096" s="285"/>
      <c r="B1096" s="285"/>
      <c r="C1096" s="285"/>
      <c r="D1096" s="285"/>
      <c r="E1096" s="285"/>
      <c r="F1096" s="285"/>
      <c r="G1096" s="285"/>
      <c r="H1096" s="285"/>
    </row>
    <row r="1097" spans="1:8" x14ac:dyDescent="0.3">
      <c r="A1097" s="285"/>
      <c r="B1097" s="285"/>
      <c r="C1097" s="285"/>
      <c r="D1097" s="285"/>
      <c r="E1097" s="285"/>
      <c r="F1097" s="285"/>
      <c r="G1097" s="285"/>
      <c r="H1097" s="285"/>
    </row>
    <row r="1098" spans="1:8" x14ac:dyDescent="0.3">
      <c r="A1098" s="285"/>
      <c r="B1098" s="285"/>
      <c r="C1098" s="285"/>
      <c r="D1098" s="285"/>
      <c r="E1098" s="285"/>
      <c r="F1098" s="285"/>
      <c r="G1098" s="285"/>
      <c r="H1098" s="285"/>
    </row>
    <row r="1099" spans="1:8" ht="15" customHeight="1" x14ac:dyDescent="0.3">
      <c r="A1099" s="285"/>
      <c r="B1099" s="285"/>
      <c r="C1099" s="285"/>
      <c r="D1099" s="285"/>
      <c r="E1099" s="285"/>
      <c r="F1099" s="285"/>
      <c r="G1099" s="285"/>
      <c r="H1099" s="285"/>
    </row>
    <row r="1100" spans="1:8" ht="15" customHeight="1" x14ac:dyDescent="0.3">
      <c r="A1100" s="285"/>
      <c r="B1100" s="285"/>
      <c r="C1100" s="285"/>
      <c r="D1100" s="285"/>
      <c r="E1100" s="285"/>
      <c r="F1100" s="285"/>
      <c r="G1100" s="285"/>
      <c r="H1100" s="285"/>
    </row>
    <row r="1101" spans="1:8" x14ac:dyDescent="0.3">
      <c r="A1101" s="285"/>
      <c r="B1101" s="285"/>
      <c r="C1101" s="285"/>
      <c r="D1101" s="285"/>
      <c r="E1101" s="285"/>
      <c r="F1101" s="285"/>
      <c r="G1101" s="285"/>
      <c r="H1101" s="285"/>
    </row>
    <row r="1102" spans="1:8" x14ac:dyDescent="0.3">
      <c r="A1102" s="285"/>
      <c r="B1102" s="285"/>
      <c r="C1102" s="285"/>
      <c r="D1102" s="285"/>
      <c r="E1102" s="285"/>
      <c r="F1102" s="285"/>
      <c r="G1102" s="285"/>
      <c r="H1102" s="285"/>
    </row>
    <row r="1103" spans="1:8" x14ac:dyDescent="0.3">
      <c r="A1103" s="285"/>
      <c r="B1103" s="285"/>
      <c r="C1103" s="285"/>
      <c r="D1103" s="285"/>
      <c r="E1103" s="285"/>
      <c r="F1103" s="285"/>
      <c r="G1103" s="285"/>
      <c r="H1103" s="285"/>
    </row>
    <row r="1104" spans="1:8" x14ac:dyDescent="0.3">
      <c r="A1104" s="285"/>
      <c r="B1104" s="285"/>
      <c r="C1104" s="285"/>
      <c r="D1104" s="285"/>
      <c r="E1104" s="285"/>
      <c r="F1104" s="285"/>
      <c r="G1104" s="285"/>
      <c r="H1104" s="285"/>
    </row>
    <row r="1105" spans="1:8" x14ac:dyDescent="0.3">
      <c r="A1105" s="285"/>
      <c r="B1105" s="285"/>
      <c r="C1105" s="285"/>
      <c r="D1105" s="285"/>
      <c r="E1105" s="285"/>
      <c r="F1105" s="285"/>
      <c r="G1105" s="285"/>
      <c r="H1105" s="285"/>
    </row>
    <row r="1106" spans="1:8" ht="15" customHeight="1" x14ac:dyDescent="0.3">
      <c r="A1106" s="285"/>
      <c r="B1106" s="285"/>
      <c r="C1106" s="285"/>
      <c r="D1106" s="285"/>
      <c r="E1106" s="285"/>
      <c r="F1106" s="285"/>
      <c r="G1106" s="285"/>
      <c r="H1106" s="285"/>
    </row>
    <row r="1107" spans="1:8" x14ac:dyDescent="0.3">
      <c r="A1107" s="285"/>
      <c r="B1107" s="285"/>
      <c r="C1107" s="285"/>
      <c r="D1107" s="285"/>
      <c r="E1107" s="285"/>
      <c r="F1107" s="285"/>
      <c r="G1107" s="285"/>
      <c r="H1107" s="285"/>
    </row>
    <row r="1108" spans="1:8" ht="15" customHeight="1" x14ac:dyDescent="0.3">
      <c r="A1108" s="285"/>
      <c r="B1108" s="285"/>
      <c r="C1108" s="285"/>
      <c r="D1108" s="285"/>
      <c r="E1108" s="285"/>
      <c r="F1108" s="285"/>
      <c r="G1108" s="285"/>
      <c r="H1108" s="285"/>
    </row>
    <row r="1109" spans="1:8" ht="30" customHeight="1" x14ac:dyDescent="0.3">
      <c r="A1109" s="285"/>
      <c r="B1109" s="285"/>
      <c r="C1109" s="285"/>
      <c r="D1109" s="285"/>
      <c r="E1109" s="285"/>
      <c r="F1109" s="285"/>
      <c r="G1109" s="285"/>
      <c r="H1109" s="285"/>
    </row>
    <row r="1110" spans="1:8" x14ac:dyDescent="0.3">
      <c r="A1110" s="285"/>
      <c r="B1110" s="285"/>
      <c r="C1110" s="285"/>
      <c r="D1110" s="285"/>
      <c r="E1110" s="285"/>
      <c r="F1110" s="285"/>
      <c r="G1110" s="285"/>
      <c r="H1110" s="285"/>
    </row>
    <row r="1111" spans="1:8" x14ac:dyDescent="0.3">
      <c r="A1111" s="285"/>
      <c r="B1111" s="285"/>
      <c r="C1111" s="285"/>
      <c r="D1111" s="285"/>
      <c r="E1111" s="285"/>
      <c r="F1111" s="285"/>
      <c r="G1111" s="285"/>
      <c r="H1111" s="285"/>
    </row>
    <row r="1112" spans="1:8" x14ac:dyDescent="0.3">
      <c r="A1112" s="285"/>
      <c r="B1112" s="285"/>
      <c r="C1112" s="285"/>
      <c r="D1112" s="285"/>
      <c r="E1112" s="285"/>
      <c r="F1112" s="285"/>
      <c r="G1112" s="285"/>
      <c r="H1112" s="285"/>
    </row>
    <row r="1113" spans="1:8" s="238" customFormat="1" ht="82.2" customHeight="1" x14ac:dyDescent="0.3">
      <c r="A1113" s="285"/>
      <c r="B1113" s="285"/>
      <c r="C1113" s="285"/>
      <c r="D1113" s="285"/>
      <c r="E1113" s="285"/>
      <c r="F1113" s="285"/>
      <c r="G1113" s="285"/>
      <c r="H1113" s="285"/>
    </row>
    <row r="1114" spans="1:8" s="238" customFormat="1" x14ac:dyDescent="0.3">
      <c r="A1114" s="285"/>
      <c r="B1114" s="285"/>
      <c r="C1114" s="285"/>
      <c r="D1114" s="285"/>
      <c r="E1114" s="285"/>
      <c r="F1114" s="285"/>
      <c r="G1114" s="285"/>
      <c r="H1114" s="285"/>
    </row>
    <row r="1115" spans="1:8" x14ac:dyDescent="0.3">
      <c r="A1115" s="285"/>
      <c r="B1115" s="285"/>
      <c r="C1115" s="285"/>
      <c r="D1115" s="285"/>
      <c r="E1115" s="285"/>
      <c r="F1115" s="285"/>
      <c r="G1115" s="285"/>
      <c r="H1115" s="285"/>
    </row>
    <row r="1116" spans="1:8" ht="30" customHeight="1" x14ac:dyDescent="0.3">
      <c r="A1116" s="285"/>
      <c r="B1116" s="285"/>
      <c r="C1116" s="285"/>
      <c r="D1116" s="285"/>
      <c r="E1116" s="285"/>
      <c r="F1116" s="285"/>
      <c r="G1116" s="285"/>
      <c r="H1116" s="285"/>
    </row>
    <row r="1117" spans="1:8" x14ac:dyDescent="0.3">
      <c r="A1117" s="285"/>
      <c r="B1117" s="285"/>
      <c r="C1117" s="285"/>
      <c r="D1117" s="285"/>
      <c r="E1117" s="285"/>
      <c r="F1117" s="285"/>
      <c r="G1117" s="285"/>
      <c r="H1117" s="285"/>
    </row>
    <row r="1118" spans="1:8" x14ac:dyDescent="0.3">
      <c r="A1118" s="285"/>
      <c r="B1118" s="285"/>
      <c r="C1118" s="285"/>
      <c r="D1118" s="285"/>
      <c r="E1118" s="285"/>
      <c r="F1118" s="285"/>
      <c r="G1118" s="285"/>
      <c r="H1118" s="285"/>
    </row>
    <row r="1119" spans="1:8" x14ac:dyDescent="0.3">
      <c r="A1119" s="285"/>
      <c r="B1119" s="285"/>
      <c r="C1119" s="285"/>
      <c r="D1119" s="285"/>
      <c r="E1119" s="285"/>
      <c r="F1119" s="285"/>
      <c r="G1119" s="285"/>
      <c r="H1119" s="285"/>
    </row>
    <row r="1120" spans="1:8" x14ac:dyDescent="0.3">
      <c r="A1120" s="285"/>
      <c r="B1120" s="285"/>
      <c r="C1120" s="285"/>
      <c r="D1120" s="285"/>
      <c r="E1120" s="285"/>
      <c r="F1120" s="285"/>
      <c r="G1120" s="285"/>
      <c r="H1120" s="285"/>
    </row>
    <row r="1121" spans="1:8" x14ac:dyDescent="0.3">
      <c r="A1121" s="285"/>
      <c r="B1121" s="285"/>
      <c r="C1121" s="285"/>
      <c r="D1121" s="285"/>
      <c r="E1121" s="285"/>
      <c r="F1121" s="285"/>
      <c r="G1121" s="285"/>
      <c r="H1121" s="285"/>
    </row>
    <row r="1122" spans="1:8" x14ac:dyDescent="0.3">
      <c r="A1122" s="285"/>
      <c r="B1122" s="285"/>
      <c r="C1122" s="285"/>
      <c r="D1122" s="285"/>
      <c r="E1122" s="285"/>
      <c r="F1122" s="285"/>
      <c r="G1122" s="285"/>
      <c r="H1122" s="285"/>
    </row>
    <row r="1123" spans="1:8" x14ac:dyDescent="0.3">
      <c r="A1123" s="285"/>
      <c r="B1123" s="285"/>
      <c r="C1123" s="285"/>
      <c r="D1123" s="285"/>
      <c r="E1123" s="285"/>
      <c r="F1123" s="285"/>
      <c r="G1123" s="285"/>
      <c r="H1123" s="285"/>
    </row>
    <row r="1124" spans="1:8" ht="20.399999999999999" customHeight="1" x14ac:dyDescent="0.3">
      <c r="A1124" s="285"/>
      <c r="B1124" s="285"/>
      <c r="C1124" s="285"/>
      <c r="D1124" s="285"/>
      <c r="E1124" s="285"/>
      <c r="F1124" s="285"/>
      <c r="G1124" s="285"/>
      <c r="H1124" s="285"/>
    </row>
    <row r="1125" spans="1:8" x14ac:dyDescent="0.3">
      <c r="A1125" s="285"/>
      <c r="B1125" s="285"/>
      <c r="C1125" s="285"/>
      <c r="D1125" s="285"/>
      <c r="E1125" s="285"/>
      <c r="F1125" s="285"/>
      <c r="G1125" s="285"/>
      <c r="H1125" s="285"/>
    </row>
    <row r="1126" spans="1:8" x14ac:dyDescent="0.3">
      <c r="A1126" s="285"/>
      <c r="B1126" s="285"/>
      <c r="C1126" s="285"/>
      <c r="D1126" s="285"/>
      <c r="E1126" s="285"/>
      <c r="F1126" s="285"/>
      <c r="G1126" s="285"/>
      <c r="H1126" s="285"/>
    </row>
    <row r="1127" spans="1:8" x14ac:dyDescent="0.3">
      <c r="A1127" s="285"/>
      <c r="B1127" s="285"/>
      <c r="C1127" s="285"/>
      <c r="D1127" s="285"/>
      <c r="E1127" s="285"/>
      <c r="F1127" s="285"/>
      <c r="G1127" s="285"/>
      <c r="H1127" s="285"/>
    </row>
    <row r="1128" spans="1:8" x14ac:dyDescent="0.3">
      <c r="A1128" s="285"/>
      <c r="B1128" s="285"/>
      <c r="C1128" s="285"/>
      <c r="D1128" s="285"/>
      <c r="E1128" s="285"/>
      <c r="F1128" s="285"/>
      <c r="G1128" s="285"/>
      <c r="H1128" s="285"/>
    </row>
    <row r="1129" spans="1:8" x14ac:dyDescent="0.3">
      <c r="A1129" s="285"/>
      <c r="B1129" s="285"/>
      <c r="C1129" s="285"/>
      <c r="D1129" s="285"/>
      <c r="E1129" s="285"/>
      <c r="F1129" s="285"/>
      <c r="G1129" s="285"/>
      <c r="H1129" s="285"/>
    </row>
    <row r="1130" spans="1:8" x14ac:dyDescent="0.3">
      <c r="A1130" s="285"/>
      <c r="B1130" s="285"/>
      <c r="C1130" s="285"/>
      <c r="D1130" s="285"/>
      <c r="E1130" s="285"/>
      <c r="F1130" s="285"/>
      <c r="G1130" s="285"/>
      <c r="H1130" s="285"/>
    </row>
    <row r="1131" spans="1:8" ht="15" customHeight="1" x14ac:dyDescent="0.3">
      <c r="A1131" s="285"/>
      <c r="B1131" s="285"/>
      <c r="C1131" s="285"/>
      <c r="D1131" s="285"/>
      <c r="E1131" s="285"/>
      <c r="F1131" s="285"/>
      <c r="G1131" s="285"/>
      <c r="H1131" s="285"/>
    </row>
    <row r="1132" spans="1:8" x14ac:dyDescent="0.3">
      <c r="A1132" s="285"/>
      <c r="B1132" s="285"/>
      <c r="C1132" s="285"/>
      <c r="D1132" s="285"/>
      <c r="E1132" s="285"/>
      <c r="F1132" s="285"/>
      <c r="G1132" s="285"/>
      <c r="H1132" s="285"/>
    </row>
    <row r="1133" spans="1:8" x14ac:dyDescent="0.3">
      <c r="A1133" s="285"/>
      <c r="B1133" s="285"/>
      <c r="C1133" s="285"/>
      <c r="D1133" s="285"/>
      <c r="E1133" s="285"/>
      <c r="F1133" s="285"/>
      <c r="G1133" s="285"/>
      <c r="H1133" s="285"/>
    </row>
    <row r="1134" spans="1:8" x14ac:dyDescent="0.3">
      <c r="A1134" s="285"/>
      <c r="B1134" s="285"/>
      <c r="C1134" s="285"/>
      <c r="D1134" s="285"/>
      <c r="E1134" s="285"/>
      <c r="F1134" s="285"/>
      <c r="G1134" s="285"/>
      <c r="H1134" s="285"/>
    </row>
    <row r="1135" spans="1:8" x14ac:dyDescent="0.3">
      <c r="A1135" s="285"/>
      <c r="B1135" s="285"/>
      <c r="C1135" s="285"/>
      <c r="D1135" s="285"/>
      <c r="E1135" s="285"/>
      <c r="F1135" s="285"/>
      <c r="G1135" s="285"/>
      <c r="H1135" s="285"/>
    </row>
    <row r="1136" spans="1:8" x14ac:dyDescent="0.3">
      <c r="A1136" s="285"/>
      <c r="B1136" s="285"/>
      <c r="C1136" s="285"/>
      <c r="D1136" s="285"/>
      <c r="E1136" s="285"/>
      <c r="F1136" s="285"/>
      <c r="G1136" s="285"/>
      <c r="H1136" s="285"/>
    </row>
    <row r="1137" spans="1:8" x14ac:dyDescent="0.3">
      <c r="A1137" s="285"/>
      <c r="B1137" s="285"/>
      <c r="C1137" s="285"/>
      <c r="D1137" s="285"/>
      <c r="E1137" s="285"/>
      <c r="F1137" s="285"/>
      <c r="G1137" s="285"/>
      <c r="H1137" s="285"/>
    </row>
    <row r="1138" spans="1:8" ht="15" customHeight="1" x14ac:dyDescent="0.3">
      <c r="A1138" s="285"/>
      <c r="B1138" s="285"/>
      <c r="C1138" s="285"/>
      <c r="D1138" s="285"/>
      <c r="E1138" s="285"/>
      <c r="F1138" s="285"/>
      <c r="G1138" s="285"/>
      <c r="H1138" s="285"/>
    </row>
    <row r="1139" spans="1:8" x14ac:dyDescent="0.3">
      <c r="A1139" s="285"/>
      <c r="B1139" s="285"/>
      <c r="C1139" s="285"/>
      <c r="D1139" s="285"/>
      <c r="E1139" s="285"/>
      <c r="F1139" s="285"/>
      <c r="G1139" s="285"/>
      <c r="H1139" s="285"/>
    </row>
    <row r="1140" spans="1:8" x14ac:dyDescent="0.3">
      <c r="A1140" s="285"/>
      <c r="B1140" s="285"/>
      <c r="C1140" s="285"/>
      <c r="D1140" s="285"/>
      <c r="E1140" s="285"/>
      <c r="F1140" s="285"/>
      <c r="G1140" s="285"/>
      <c r="H1140" s="285"/>
    </row>
    <row r="1141" spans="1:8" x14ac:dyDescent="0.3">
      <c r="A1141" s="285"/>
      <c r="B1141" s="285"/>
      <c r="C1141" s="285"/>
      <c r="D1141" s="285"/>
      <c r="E1141" s="285"/>
      <c r="F1141" s="285"/>
      <c r="G1141" s="285"/>
      <c r="H1141" s="285"/>
    </row>
    <row r="1142" spans="1:8" x14ac:dyDescent="0.3">
      <c r="A1142" s="285"/>
      <c r="B1142" s="285"/>
      <c r="C1142" s="285"/>
      <c r="D1142" s="285"/>
      <c r="E1142" s="285"/>
      <c r="F1142" s="285"/>
      <c r="G1142" s="285"/>
      <c r="H1142" s="285"/>
    </row>
    <row r="1143" spans="1:8" x14ac:dyDescent="0.3">
      <c r="A1143" s="285"/>
      <c r="B1143" s="285"/>
      <c r="C1143" s="285"/>
      <c r="D1143" s="285"/>
      <c r="E1143" s="285"/>
      <c r="F1143" s="285"/>
      <c r="G1143" s="285"/>
      <c r="H1143" s="285"/>
    </row>
    <row r="1144" spans="1:8" x14ac:dyDescent="0.3">
      <c r="A1144" s="285"/>
      <c r="B1144" s="285"/>
      <c r="C1144" s="285"/>
      <c r="D1144" s="285"/>
      <c r="E1144" s="285"/>
      <c r="F1144" s="285"/>
      <c r="G1144" s="285"/>
      <c r="H1144" s="285"/>
    </row>
    <row r="1145" spans="1:8" ht="15" customHeight="1" x14ac:dyDescent="0.3">
      <c r="A1145" s="285"/>
      <c r="B1145" s="285"/>
      <c r="C1145" s="285"/>
      <c r="D1145" s="285"/>
      <c r="E1145" s="285"/>
      <c r="F1145" s="285"/>
      <c r="G1145" s="285"/>
      <c r="H1145" s="285"/>
    </row>
    <row r="1146" spans="1:8" x14ac:dyDescent="0.3">
      <c r="A1146" s="285"/>
      <c r="B1146" s="285"/>
      <c r="C1146" s="285"/>
      <c r="D1146" s="285"/>
      <c r="E1146" s="285"/>
      <c r="F1146" s="285"/>
      <c r="G1146" s="285"/>
      <c r="H1146" s="285"/>
    </row>
    <row r="1147" spans="1:8" ht="15" customHeight="1" x14ac:dyDescent="0.3">
      <c r="A1147" s="285"/>
      <c r="B1147" s="285"/>
      <c r="C1147" s="285"/>
      <c r="D1147" s="285"/>
      <c r="E1147" s="285"/>
      <c r="F1147" s="285"/>
      <c r="G1147" s="285"/>
      <c r="H1147" s="285"/>
    </row>
    <row r="1148" spans="1:8" ht="45" customHeight="1" x14ac:dyDescent="0.3">
      <c r="A1148" s="285"/>
      <c r="B1148" s="285"/>
      <c r="C1148" s="285"/>
      <c r="D1148" s="285"/>
      <c r="E1148" s="285"/>
      <c r="F1148" s="285"/>
      <c r="G1148" s="285"/>
      <c r="H1148" s="285"/>
    </row>
    <row r="1149" spans="1:8" x14ac:dyDescent="0.3">
      <c r="A1149" s="285"/>
      <c r="B1149" s="285"/>
      <c r="C1149" s="285"/>
      <c r="D1149" s="285"/>
      <c r="E1149" s="285"/>
      <c r="F1149" s="285"/>
      <c r="G1149" s="285"/>
      <c r="H1149" s="285"/>
    </row>
    <row r="1150" spans="1:8" x14ac:dyDescent="0.3">
      <c r="A1150" s="285"/>
      <c r="B1150" s="285"/>
      <c r="C1150" s="285"/>
      <c r="D1150" s="285"/>
      <c r="E1150" s="285"/>
      <c r="F1150" s="285"/>
      <c r="G1150" s="285"/>
      <c r="H1150" s="285"/>
    </row>
    <row r="1151" spans="1:8" x14ac:dyDescent="0.3">
      <c r="A1151" s="285"/>
      <c r="B1151" s="285"/>
      <c r="C1151" s="285"/>
      <c r="D1151" s="285"/>
      <c r="E1151" s="285"/>
      <c r="F1151" s="285"/>
      <c r="G1151" s="285"/>
      <c r="H1151" s="285"/>
    </row>
    <row r="1152" spans="1:8" s="238" customFormat="1" ht="98.4" customHeight="1" x14ac:dyDescent="0.3">
      <c r="A1152" s="285"/>
      <c r="B1152" s="285"/>
      <c r="C1152" s="285"/>
      <c r="D1152" s="285"/>
      <c r="E1152" s="285"/>
      <c r="F1152" s="285"/>
      <c r="G1152" s="285"/>
      <c r="H1152" s="285"/>
    </row>
    <row r="1153" spans="1:8" s="238" customFormat="1" x14ac:dyDescent="0.3">
      <c r="A1153" s="285"/>
      <c r="B1153" s="285"/>
      <c r="C1153" s="285"/>
      <c r="D1153" s="285"/>
      <c r="E1153" s="285"/>
      <c r="F1153" s="285"/>
      <c r="G1153" s="285"/>
      <c r="H1153" s="285"/>
    </row>
    <row r="1154" spans="1:8" x14ac:dyDescent="0.3">
      <c r="A1154" s="285"/>
      <c r="B1154" s="285"/>
      <c r="C1154" s="285"/>
      <c r="D1154" s="285"/>
      <c r="E1154" s="285"/>
      <c r="F1154" s="285"/>
      <c r="G1154" s="285"/>
      <c r="H1154" s="285"/>
    </row>
    <row r="1155" spans="1:8" x14ac:dyDescent="0.3">
      <c r="A1155" s="285"/>
      <c r="B1155" s="285"/>
      <c r="C1155" s="285"/>
      <c r="D1155" s="285"/>
      <c r="E1155" s="285"/>
      <c r="F1155" s="285"/>
      <c r="G1155" s="285"/>
      <c r="H1155" s="285"/>
    </row>
    <row r="1156" spans="1:8" x14ac:dyDescent="0.3">
      <c r="A1156" s="285"/>
      <c r="B1156" s="285"/>
      <c r="C1156" s="285"/>
      <c r="D1156" s="285"/>
      <c r="E1156" s="285"/>
      <c r="F1156" s="285"/>
      <c r="G1156" s="285"/>
      <c r="H1156" s="285"/>
    </row>
    <row r="1157" spans="1:8" x14ac:dyDescent="0.3">
      <c r="A1157" s="285"/>
      <c r="B1157" s="285"/>
      <c r="C1157" s="285"/>
      <c r="D1157" s="285"/>
      <c r="E1157" s="285"/>
      <c r="F1157" s="285"/>
      <c r="G1157" s="285"/>
      <c r="H1157" s="285"/>
    </row>
    <row r="1158" spans="1:8" x14ac:dyDescent="0.3">
      <c r="A1158" s="285"/>
      <c r="B1158" s="285"/>
      <c r="C1158" s="285"/>
      <c r="D1158" s="285"/>
      <c r="E1158" s="285"/>
      <c r="F1158" s="285"/>
      <c r="G1158" s="285"/>
      <c r="H1158" s="285"/>
    </row>
    <row r="1159" spans="1:8" x14ac:dyDescent="0.3">
      <c r="A1159" s="285"/>
      <c r="B1159" s="285"/>
      <c r="C1159" s="285"/>
      <c r="D1159" s="285"/>
      <c r="E1159" s="285"/>
      <c r="F1159" s="285"/>
      <c r="G1159" s="285"/>
      <c r="H1159" s="285"/>
    </row>
    <row r="1160" spans="1:8" x14ac:dyDescent="0.3">
      <c r="A1160" s="285"/>
      <c r="B1160" s="285"/>
      <c r="C1160" s="285"/>
      <c r="D1160" s="285"/>
      <c r="E1160" s="285"/>
      <c r="F1160" s="285"/>
      <c r="G1160" s="285"/>
      <c r="H1160" s="285"/>
    </row>
    <row r="1161" spans="1:8" x14ac:dyDescent="0.3">
      <c r="A1161" s="285"/>
      <c r="B1161" s="285"/>
      <c r="C1161" s="285"/>
      <c r="D1161" s="285"/>
      <c r="E1161" s="285"/>
      <c r="F1161" s="285"/>
      <c r="G1161" s="285"/>
      <c r="H1161" s="285"/>
    </row>
    <row r="1162" spans="1:8" x14ac:dyDescent="0.3">
      <c r="A1162" s="285"/>
      <c r="B1162" s="285"/>
      <c r="C1162" s="285"/>
      <c r="D1162" s="285"/>
      <c r="E1162" s="285"/>
      <c r="F1162" s="285"/>
      <c r="G1162" s="285"/>
      <c r="H1162" s="285"/>
    </row>
    <row r="1163" spans="1:8" ht="20.399999999999999" customHeight="1" x14ac:dyDescent="0.3">
      <c r="A1163" s="285"/>
      <c r="B1163" s="285"/>
      <c r="C1163" s="285"/>
      <c r="D1163" s="285"/>
      <c r="E1163" s="285"/>
      <c r="F1163" s="285"/>
      <c r="G1163" s="285"/>
      <c r="H1163" s="285"/>
    </row>
    <row r="1164" spans="1:8" x14ac:dyDescent="0.3">
      <c r="A1164" s="285"/>
      <c r="B1164" s="285"/>
      <c r="C1164" s="285"/>
      <c r="D1164" s="285"/>
      <c r="E1164" s="285"/>
      <c r="F1164" s="285"/>
      <c r="G1164" s="285"/>
      <c r="H1164" s="285"/>
    </row>
    <row r="1165" spans="1:8" x14ac:dyDescent="0.3">
      <c r="A1165" s="285"/>
      <c r="B1165" s="285"/>
      <c r="C1165" s="285"/>
      <c r="D1165" s="285"/>
      <c r="E1165" s="285"/>
      <c r="F1165" s="285"/>
      <c r="G1165" s="285"/>
      <c r="H1165" s="285"/>
    </row>
    <row r="1166" spans="1:8" x14ac:dyDescent="0.3">
      <c r="A1166" s="285"/>
      <c r="B1166" s="285"/>
      <c r="C1166" s="285"/>
      <c r="D1166" s="285"/>
      <c r="E1166" s="285"/>
      <c r="F1166" s="285"/>
      <c r="G1166" s="285"/>
      <c r="H1166" s="285"/>
    </row>
    <row r="1167" spans="1:8" x14ac:dyDescent="0.3">
      <c r="A1167" s="285"/>
      <c r="B1167" s="285"/>
      <c r="C1167" s="285"/>
      <c r="D1167" s="285"/>
      <c r="E1167" s="285"/>
      <c r="F1167" s="285"/>
      <c r="G1167" s="285"/>
      <c r="H1167" s="285"/>
    </row>
    <row r="1168" spans="1:8" x14ac:dyDescent="0.3">
      <c r="A1168" s="285"/>
      <c r="B1168" s="285"/>
      <c r="C1168" s="285"/>
      <c r="D1168" s="285"/>
      <c r="E1168" s="285"/>
      <c r="F1168" s="285"/>
      <c r="G1168" s="285"/>
      <c r="H1168" s="285"/>
    </row>
    <row r="1169" spans="1:8" x14ac:dyDescent="0.3">
      <c r="A1169" s="285"/>
      <c r="B1169" s="285"/>
      <c r="C1169" s="285"/>
      <c r="D1169" s="285"/>
      <c r="E1169" s="285"/>
      <c r="F1169" s="285"/>
      <c r="G1169" s="285"/>
      <c r="H1169" s="285"/>
    </row>
    <row r="1170" spans="1:8" ht="15" customHeight="1" x14ac:dyDescent="0.3">
      <c r="A1170" s="285"/>
      <c r="B1170" s="285"/>
      <c r="C1170" s="285"/>
      <c r="D1170" s="285"/>
      <c r="E1170" s="285"/>
      <c r="F1170" s="285"/>
      <c r="G1170" s="285"/>
      <c r="H1170" s="285"/>
    </row>
    <row r="1171" spans="1:8" x14ac:dyDescent="0.3">
      <c r="A1171" s="285"/>
      <c r="B1171" s="285"/>
      <c r="C1171" s="285"/>
      <c r="D1171" s="285"/>
      <c r="E1171" s="285"/>
      <c r="F1171" s="285"/>
      <c r="G1171" s="285"/>
      <c r="H1171" s="285"/>
    </row>
    <row r="1172" spans="1:8" x14ac:dyDescent="0.3">
      <c r="A1172" s="285"/>
      <c r="B1172" s="285"/>
      <c r="C1172" s="285"/>
      <c r="D1172" s="285"/>
      <c r="E1172" s="285"/>
      <c r="F1172" s="285"/>
      <c r="G1172" s="285"/>
      <c r="H1172" s="285"/>
    </row>
    <row r="1173" spans="1:8" x14ac:dyDescent="0.3">
      <c r="A1173" s="285"/>
      <c r="B1173" s="285"/>
      <c r="C1173" s="285"/>
      <c r="D1173" s="285"/>
      <c r="E1173" s="285"/>
      <c r="F1173" s="285"/>
      <c r="G1173" s="285"/>
      <c r="H1173" s="285"/>
    </row>
    <row r="1174" spans="1:8" x14ac:dyDescent="0.3">
      <c r="A1174" s="285"/>
      <c r="B1174" s="285"/>
      <c r="C1174" s="285"/>
      <c r="D1174" s="285"/>
      <c r="E1174" s="285"/>
      <c r="F1174" s="285"/>
      <c r="G1174" s="285"/>
      <c r="H1174" s="285"/>
    </row>
    <row r="1175" spans="1:8" x14ac:dyDescent="0.3">
      <c r="A1175" s="285"/>
      <c r="B1175" s="285"/>
      <c r="C1175" s="285"/>
      <c r="D1175" s="285"/>
      <c r="E1175" s="285"/>
      <c r="F1175" s="285"/>
      <c r="G1175" s="285"/>
      <c r="H1175" s="285"/>
    </row>
    <row r="1176" spans="1:8" x14ac:dyDescent="0.3">
      <c r="A1176" s="285"/>
      <c r="B1176" s="285"/>
      <c r="C1176" s="285"/>
      <c r="D1176" s="285"/>
      <c r="E1176" s="285"/>
      <c r="F1176" s="285"/>
      <c r="G1176" s="285"/>
      <c r="H1176" s="285"/>
    </row>
    <row r="1177" spans="1:8" ht="15" customHeight="1" x14ac:dyDescent="0.3">
      <c r="A1177" s="285"/>
      <c r="B1177" s="285"/>
      <c r="C1177" s="285"/>
      <c r="D1177" s="285"/>
      <c r="E1177" s="285"/>
      <c r="F1177" s="285"/>
      <c r="G1177" s="285"/>
      <c r="H1177" s="285"/>
    </row>
    <row r="1178" spans="1:8" x14ac:dyDescent="0.3">
      <c r="A1178" s="285"/>
      <c r="B1178" s="285"/>
      <c r="C1178" s="285"/>
      <c r="D1178" s="285"/>
      <c r="E1178" s="285"/>
      <c r="F1178" s="285"/>
      <c r="G1178" s="285"/>
      <c r="H1178" s="285"/>
    </row>
    <row r="1179" spans="1:8" x14ac:dyDescent="0.3">
      <c r="A1179" s="285"/>
      <c r="B1179" s="285"/>
      <c r="C1179" s="285"/>
      <c r="D1179" s="285"/>
      <c r="E1179" s="285"/>
      <c r="F1179" s="285"/>
      <c r="G1179" s="285"/>
      <c r="H1179" s="285"/>
    </row>
    <row r="1180" spans="1:8" x14ac:dyDescent="0.3">
      <c r="A1180" s="285"/>
      <c r="B1180" s="285"/>
      <c r="C1180" s="285"/>
      <c r="D1180" s="285"/>
      <c r="E1180" s="285"/>
      <c r="F1180" s="285"/>
      <c r="G1180" s="285"/>
      <c r="H1180" s="285"/>
    </row>
    <row r="1181" spans="1:8" x14ac:dyDescent="0.3">
      <c r="A1181" s="285"/>
      <c r="B1181" s="285"/>
      <c r="C1181" s="285"/>
      <c r="D1181" s="285"/>
      <c r="E1181" s="285"/>
      <c r="F1181" s="285"/>
      <c r="G1181" s="285"/>
      <c r="H1181" s="285"/>
    </row>
    <row r="1182" spans="1:8" x14ac:dyDescent="0.3">
      <c r="A1182" s="285"/>
      <c r="B1182" s="285"/>
      <c r="C1182" s="285"/>
      <c r="D1182" s="285"/>
      <c r="E1182" s="285"/>
      <c r="F1182" s="285"/>
      <c r="G1182" s="285"/>
      <c r="H1182" s="285"/>
    </row>
    <row r="1183" spans="1:8" x14ac:dyDescent="0.3">
      <c r="A1183" s="285"/>
      <c r="B1183" s="285"/>
      <c r="C1183" s="285"/>
      <c r="D1183" s="285"/>
      <c r="E1183" s="285"/>
      <c r="F1183" s="285"/>
      <c r="G1183" s="285"/>
      <c r="H1183" s="285"/>
    </row>
    <row r="1184" spans="1:8" x14ac:dyDescent="0.3">
      <c r="A1184" s="285"/>
      <c r="B1184" s="285"/>
      <c r="C1184" s="285"/>
      <c r="D1184" s="285"/>
      <c r="E1184" s="285"/>
      <c r="F1184" s="285"/>
      <c r="G1184" s="285"/>
      <c r="H1184" s="285"/>
    </row>
    <row r="1185" spans="1:8" x14ac:dyDescent="0.3">
      <c r="A1185" s="285"/>
      <c r="B1185" s="285"/>
      <c r="C1185" s="285"/>
      <c r="D1185" s="285"/>
      <c r="E1185" s="285"/>
      <c r="F1185" s="285"/>
      <c r="G1185" s="285"/>
      <c r="H1185" s="285"/>
    </row>
    <row r="1186" spans="1:8" ht="15" customHeight="1" x14ac:dyDescent="0.3">
      <c r="A1186" s="285"/>
      <c r="B1186" s="285"/>
      <c r="C1186" s="285"/>
      <c r="D1186" s="285"/>
      <c r="E1186" s="285"/>
      <c r="F1186" s="285"/>
      <c r="G1186" s="285"/>
      <c r="H1186" s="285"/>
    </row>
    <row r="1187" spans="1:8" ht="20.399999999999999" customHeight="1" x14ac:dyDescent="0.3">
      <c r="A1187" s="285"/>
      <c r="B1187" s="285"/>
      <c r="C1187" s="285"/>
      <c r="D1187" s="285"/>
      <c r="E1187" s="285"/>
      <c r="F1187" s="285"/>
      <c r="G1187" s="285"/>
      <c r="H1187" s="285"/>
    </row>
    <row r="1188" spans="1:8" ht="30" customHeight="1" x14ac:dyDescent="0.3">
      <c r="A1188" s="285"/>
      <c r="B1188" s="285"/>
      <c r="C1188" s="285"/>
      <c r="D1188" s="285"/>
      <c r="E1188" s="285"/>
      <c r="F1188" s="285"/>
      <c r="G1188" s="285"/>
      <c r="H1188" s="285"/>
    </row>
    <row r="1189" spans="1:8" x14ac:dyDescent="0.3">
      <c r="A1189" s="285"/>
      <c r="B1189" s="285"/>
      <c r="C1189" s="285"/>
      <c r="D1189" s="285"/>
      <c r="E1189" s="285"/>
      <c r="F1189" s="285"/>
      <c r="G1189" s="285"/>
      <c r="H1189" s="285"/>
    </row>
    <row r="1190" spans="1:8" ht="31.2" customHeight="1" x14ac:dyDescent="0.3">
      <c r="A1190" s="285"/>
      <c r="B1190" s="285"/>
      <c r="C1190" s="285"/>
      <c r="D1190" s="285"/>
      <c r="E1190" s="285"/>
      <c r="F1190" s="285"/>
      <c r="G1190" s="285"/>
      <c r="H1190" s="285"/>
    </row>
    <row r="1191" spans="1:8" s="238" customFormat="1" x14ac:dyDescent="0.3">
      <c r="A1191" s="285"/>
      <c r="B1191" s="285"/>
      <c r="C1191" s="285"/>
      <c r="D1191" s="285"/>
      <c r="E1191" s="285"/>
      <c r="F1191" s="285"/>
      <c r="G1191" s="285"/>
      <c r="H1191" s="285"/>
    </row>
    <row r="1192" spans="1:8" s="238" customFormat="1" x14ac:dyDescent="0.3">
      <c r="A1192" s="285"/>
      <c r="B1192" s="285"/>
      <c r="C1192" s="285"/>
      <c r="D1192" s="285"/>
      <c r="E1192" s="285"/>
      <c r="F1192" s="285"/>
      <c r="G1192" s="285"/>
      <c r="H1192" s="285"/>
    </row>
    <row r="1193" spans="1:8" x14ac:dyDescent="0.3">
      <c r="A1193" s="285"/>
      <c r="B1193" s="285"/>
      <c r="C1193" s="285"/>
      <c r="D1193" s="285"/>
      <c r="E1193" s="285"/>
      <c r="F1193" s="285"/>
      <c r="G1193" s="285"/>
      <c r="H1193" s="285"/>
    </row>
    <row r="1194" spans="1:8" ht="88.2" customHeight="1" x14ac:dyDescent="0.3">
      <c r="A1194" s="285"/>
      <c r="B1194" s="285"/>
      <c r="C1194" s="285"/>
      <c r="D1194" s="285"/>
      <c r="E1194" s="285"/>
      <c r="F1194" s="285"/>
      <c r="G1194" s="285"/>
      <c r="H1194" s="285"/>
    </row>
    <row r="1195" spans="1:8" x14ac:dyDescent="0.3">
      <c r="A1195" s="285"/>
      <c r="B1195" s="285"/>
      <c r="C1195" s="285"/>
      <c r="D1195" s="285"/>
      <c r="E1195" s="285"/>
      <c r="F1195" s="285"/>
      <c r="G1195" s="285"/>
      <c r="H1195" s="285"/>
    </row>
    <row r="1196" spans="1:8" x14ac:dyDescent="0.3">
      <c r="A1196" s="285"/>
      <c r="B1196" s="285"/>
      <c r="C1196" s="285"/>
      <c r="D1196" s="285"/>
      <c r="E1196" s="285"/>
      <c r="F1196" s="285"/>
      <c r="G1196" s="285"/>
      <c r="H1196" s="285"/>
    </row>
    <row r="1197" spans="1:8" x14ac:dyDescent="0.3">
      <c r="A1197" s="285"/>
      <c r="B1197" s="285"/>
      <c r="C1197" s="285"/>
      <c r="D1197" s="285"/>
      <c r="E1197" s="285"/>
      <c r="F1197" s="285"/>
      <c r="G1197" s="285"/>
      <c r="H1197" s="285"/>
    </row>
    <row r="1198" spans="1:8" x14ac:dyDescent="0.3">
      <c r="A1198" s="285"/>
      <c r="B1198" s="285"/>
      <c r="C1198" s="285"/>
      <c r="D1198" s="285"/>
      <c r="E1198" s="285"/>
      <c r="F1198" s="285"/>
      <c r="G1198" s="285"/>
      <c r="H1198" s="285"/>
    </row>
    <row r="1199" spans="1:8" x14ac:dyDescent="0.3">
      <c r="A1199" s="285"/>
      <c r="B1199" s="285"/>
      <c r="C1199" s="285"/>
      <c r="D1199" s="285"/>
      <c r="E1199" s="285"/>
      <c r="F1199" s="285"/>
      <c r="G1199" s="285"/>
      <c r="H1199" s="285"/>
    </row>
    <row r="1200" spans="1:8" x14ac:dyDescent="0.3">
      <c r="A1200" s="285"/>
      <c r="B1200" s="285"/>
      <c r="C1200" s="285"/>
      <c r="D1200" s="285"/>
      <c r="E1200" s="285"/>
      <c r="F1200" s="285"/>
      <c r="G1200" s="285"/>
      <c r="H1200" s="285"/>
    </row>
    <row r="1201" spans="1:8" x14ac:dyDescent="0.3">
      <c r="A1201" s="285"/>
      <c r="B1201" s="285"/>
      <c r="C1201" s="285"/>
      <c r="D1201" s="285"/>
      <c r="E1201" s="285"/>
      <c r="F1201" s="285"/>
      <c r="G1201" s="285"/>
      <c r="H1201" s="285"/>
    </row>
    <row r="1202" spans="1:8" x14ac:dyDescent="0.3">
      <c r="A1202" s="285"/>
      <c r="B1202" s="285"/>
      <c r="C1202" s="285"/>
      <c r="D1202" s="285"/>
      <c r="E1202" s="285"/>
      <c r="F1202" s="285"/>
      <c r="G1202" s="285"/>
      <c r="H1202" s="285"/>
    </row>
    <row r="1203" spans="1:8" x14ac:dyDescent="0.3">
      <c r="A1203" s="285"/>
      <c r="B1203" s="285"/>
      <c r="C1203" s="285"/>
      <c r="D1203" s="285"/>
      <c r="E1203" s="285"/>
      <c r="F1203" s="285"/>
      <c r="G1203" s="285"/>
      <c r="H1203" s="285"/>
    </row>
    <row r="1204" spans="1:8" x14ac:dyDescent="0.3">
      <c r="A1204" s="285"/>
      <c r="B1204" s="285"/>
      <c r="C1204" s="285"/>
      <c r="D1204" s="285"/>
      <c r="E1204" s="285"/>
      <c r="F1204" s="285"/>
      <c r="G1204" s="285"/>
      <c r="H1204" s="285"/>
    </row>
    <row r="1205" spans="1:8" ht="20.399999999999999" customHeight="1" x14ac:dyDescent="0.3">
      <c r="A1205" s="285"/>
      <c r="B1205" s="285"/>
      <c r="C1205" s="285"/>
      <c r="D1205" s="285"/>
      <c r="E1205" s="285"/>
      <c r="F1205" s="285"/>
      <c r="G1205" s="285"/>
      <c r="H1205" s="285"/>
    </row>
    <row r="1206" spans="1:8" x14ac:dyDescent="0.3">
      <c r="A1206" s="285"/>
      <c r="B1206" s="285"/>
      <c r="C1206" s="285"/>
      <c r="D1206" s="285"/>
      <c r="E1206" s="285"/>
      <c r="F1206" s="285"/>
      <c r="G1206" s="285"/>
      <c r="H1206" s="285"/>
    </row>
    <row r="1207" spans="1:8" x14ac:dyDescent="0.3">
      <c r="A1207" s="285"/>
      <c r="B1207" s="285"/>
      <c r="C1207" s="285"/>
      <c r="D1207" s="285"/>
      <c r="E1207" s="285"/>
      <c r="F1207" s="285"/>
      <c r="G1207" s="285"/>
      <c r="H1207" s="285"/>
    </row>
    <row r="1208" spans="1:8" x14ac:dyDescent="0.3">
      <c r="A1208" s="285"/>
      <c r="B1208" s="285"/>
      <c r="C1208" s="285"/>
      <c r="D1208" s="285"/>
      <c r="E1208" s="285"/>
      <c r="F1208" s="285"/>
      <c r="G1208" s="285"/>
      <c r="H1208" s="285"/>
    </row>
    <row r="1209" spans="1:8" x14ac:dyDescent="0.3">
      <c r="A1209" s="285"/>
      <c r="B1209" s="285"/>
      <c r="C1209" s="285"/>
      <c r="D1209" s="285"/>
      <c r="E1209" s="285"/>
      <c r="F1209" s="285"/>
      <c r="G1209" s="285"/>
      <c r="H1209" s="285"/>
    </row>
    <row r="1210" spans="1:8" x14ac:dyDescent="0.3">
      <c r="A1210" s="285"/>
      <c r="B1210" s="285"/>
      <c r="C1210" s="285"/>
      <c r="D1210" s="285"/>
      <c r="E1210" s="285"/>
      <c r="F1210" s="285"/>
      <c r="G1210" s="285"/>
      <c r="H1210" s="285"/>
    </row>
    <row r="1211" spans="1:8" x14ac:dyDescent="0.3">
      <c r="A1211" s="285"/>
      <c r="B1211" s="285"/>
      <c r="C1211" s="285"/>
      <c r="D1211" s="285"/>
      <c r="E1211" s="285"/>
      <c r="F1211" s="285"/>
      <c r="G1211" s="285"/>
      <c r="H1211" s="285"/>
    </row>
    <row r="1212" spans="1:8" x14ac:dyDescent="0.3">
      <c r="A1212" s="285"/>
      <c r="B1212" s="285"/>
      <c r="C1212" s="285"/>
      <c r="D1212" s="285"/>
      <c r="E1212" s="285"/>
      <c r="F1212" s="285"/>
      <c r="G1212" s="285"/>
      <c r="H1212" s="285"/>
    </row>
    <row r="1213" spans="1:8" x14ac:dyDescent="0.3">
      <c r="A1213" s="285"/>
      <c r="B1213" s="285"/>
      <c r="C1213" s="285"/>
      <c r="D1213" s="285"/>
      <c r="E1213" s="285"/>
      <c r="F1213" s="285"/>
      <c r="G1213" s="285"/>
      <c r="H1213" s="285"/>
    </row>
    <row r="1214" spans="1:8" x14ac:dyDescent="0.3">
      <c r="A1214" s="285"/>
      <c r="B1214" s="285"/>
      <c r="C1214" s="285"/>
      <c r="D1214" s="285"/>
      <c r="E1214" s="285"/>
      <c r="F1214" s="285"/>
      <c r="G1214" s="285"/>
      <c r="H1214" s="285"/>
    </row>
    <row r="1215" spans="1:8" x14ac:dyDescent="0.3">
      <c r="A1215" s="285"/>
      <c r="B1215" s="285"/>
      <c r="C1215" s="285"/>
      <c r="D1215" s="285"/>
      <c r="E1215" s="285"/>
      <c r="F1215" s="285"/>
      <c r="G1215" s="285"/>
      <c r="H1215" s="285"/>
    </row>
    <row r="1216" spans="1:8" ht="15" customHeight="1" x14ac:dyDescent="0.3">
      <c r="A1216" s="285"/>
      <c r="B1216" s="285"/>
      <c r="C1216" s="285"/>
      <c r="D1216" s="285"/>
      <c r="E1216" s="285"/>
      <c r="F1216" s="285"/>
      <c r="G1216" s="285"/>
      <c r="H1216" s="285"/>
    </row>
    <row r="1217" spans="1:8" ht="15" customHeight="1" x14ac:dyDescent="0.3">
      <c r="A1217" s="285"/>
      <c r="B1217" s="285"/>
      <c r="C1217" s="285"/>
      <c r="D1217" s="285"/>
      <c r="E1217" s="285"/>
      <c r="F1217" s="285"/>
      <c r="G1217" s="285"/>
      <c r="H1217" s="285"/>
    </row>
    <row r="1218" spans="1:8" x14ac:dyDescent="0.3">
      <c r="A1218" s="285"/>
      <c r="B1218" s="285"/>
      <c r="C1218" s="285"/>
      <c r="D1218" s="285"/>
      <c r="E1218" s="285"/>
      <c r="F1218" s="285"/>
      <c r="G1218" s="285"/>
      <c r="H1218" s="285"/>
    </row>
    <row r="1219" spans="1:8" x14ac:dyDescent="0.3">
      <c r="A1219" s="285"/>
      <c r="B1219" s="285"/>
      <c r="C1219" s="285"/>
      <c r="D1219" s="285"/>
      <c r="E1219" s="285"/>
      <c r="F1219" s="285"/>
      <c r="G1219" s="285"/>
      <c r="H1219" s="285"/>
    </row>
    <row r="1220" spans="1:8" x14ac:dyDescent="0.3">
      <c r="A1220" s="285"/>
      <c r="B1220" s="285"/>
      <c r="C1220" s="285"/>
      <c r="D1220" s="285"/>
      <c r="E1220" s="285"/>
      <c r="F1220" s="285"/>
      <c r="G1220" s="285"/>
      <c r="H1220" s="285"/>
    </row>
    <row r="1221" spans="1:8" x14ac:dyDescent="0.3">
      <c r="A1221" s="285"/>
      <c r="B1221" s="285"/>
      <c r="C1221" s="285"/>
      <c r="D1221" s="285"/>
      <c r="E1221" s="285"/>
      <c r="F1221" s="285"/>
      <c r="G1221" s="285"/>
      <c r="H1221" s="285"/>
    </row>
    <row r="1222" spans="1:8" x14ac:dyDescent="0.3">
      <c r="A1222" s="285"/>
      <c r="B1222" s="285"/>
      <c r="C1222" s="285"/>
      <c r="D1222" s="285"/>
      <c r="E1222" s="285"/>
      <c r="F1222" s="285"/>
      <c r="G1222" s="285"/>
      <c r="H1222" s="285"/>
    </row>
    <row r="1223" spans="1:8" x14ac:dyDescent="0.3">
      <c r="A1223" s="285"/>
      <c r="B1223" s="285"/>
      <c r="C1223" s="285"/>
      <c r="D1223" s="285"/>
      <c r="E1223" s="285"/>
      <c r="F1223" s="285"/>
      <c r="G1223" s="285"/>
      <c r="H1223" s="285"/>
    </row>
    <row r="1224" spans="1:8" x14ac:dyDescent="0.3">
      <c r="A1224" s="285"/>
      <c r="B1224" s="285"/>
      <c r="C1224" s="285"/>
      <c r="D1224" s="285"/>
      <c r="E1224" s="285"/>
      <c r="F1224" s="285"/>
      <c r="G1224" s="285"/>
      <c r="H1224" s="285"/>
    </row>
    <row r="1225" spans="1:8" x14ac:dyDescent="0.3">
      <c r="A1225" s="285"/>
      <c r="B1225" s="285"/>
      <c r="C1225" s="285"/>
      <c r="D1225" s="285"/>
      <c r="E1225" s="285"/>
      <c r="F1225" s="285"/>
      <c r="G1225" s="285"/>
      <c r="H1225" s="285"/>
    </row>
    <row r="1226" spans="1:8" x14ac:dyDescent="0.3">
      <c r="A1226" s="285"/>
      <c r="B1226" s="285"/>
      <c r="C1226" s="285"/>
      <c r="D1226" s="285"/>
      <c r="E1226" s="285"/>
      <c r="F1226" s="285"/>
      <c r="G1226" s="285"/>
      <c r="H1226" s="285"/>
    </row>
    <row r="1227" spans="1:8" x14ac:dyDescent="0.3">
      <c r="A1227" s="285"/>
      <c r="B1227" s="285"/>
      <c r="C1227" s="285"/>
      <c r="D1227" s="285"/>
      <c r="E1227" s="285"/>
      <c r="F1227" s="285"/>
      <c r="G1227" s="285"/>
      <c r="H1227" s="285"/>
    </row>
    <row r="1228" spans="1:8" x14ac:dyDescent="0.3">
      <c r="A1228" s="285"/>
      <c r="B1228" s="285"/>
      <c r="C1228" s="285"/>
      <c r="D1228" s="285"/>
      <c r="E1228" s="285"/>
      <c r="F1228" s="285"/>
      <c r="G1228" s="285"/>
      <c r="H1228" s="285"/>
    </row>
    <row r="1229" spans="1:8" ht="20.399999999999999" customHeight="1" x14ac:dyDescent="0.3">
      <c r="A1229" s="285"/>
      <c r="B1229" s="285"/>
      <c r="C1229" s="285"/>
      <c r="D1229" s="285"/>
      <c r="E1229" s="285"/>
      <c r="F1229" s="285"/>
      <c r="G1229" s="285"/>
      <c r="H1229" s="285"/>
    </row>
    <row r="1230" spans="1:8" s="238" customFormat="1" x14ac:dyDescent="0.3">
      <c r="A1230" s="285"/>
      <c r="B1230" s="285"/>
      <c r="C1230" s="285"/>
      <c r="D1230" s="285"/>
      <c r="E1230" s="285"/>
      <c r="F1230" s="285"/>
      <c r="G1230" s="285"/>
      <c r="H1230" s="285"/>
    </row>
    <row r="1231" spans="1:8" s="238" customFormat="1" x14ac:dyDescent="0.3">
      <c r="A1231" s="285"/>
      <c r="B1231" s="285"/>
      <c r="C1231" s="285"/>
      <c r="D1231" s="285"/>
      <c r="E1231" s="285"/>
      <c r="F1231" s="285"/>
      <c r="G1231" s="285"/>
      <c r="H1231" s="285"/>
    </row>
    <row r="1232" spans="1:8" ht="39" customHeight="1" x14ac:dyDescent="0.3">
      <c r="A1232" s="285"/>
      <c r="B1232" s="285"/>
      <c r="C1232" s="285"/>
      <c r="D1232" s="285"/>
      <c r="E1232" s="285"/>
      <c r="F1232" s="285"/>
      <c r="G1232" s="285"/>
      <c r="H1232" s="285"/>
    </row>
    <row r="1233" spans="1:8" x14ac:dyDescent="0.3">
      <c r="A1233" s="285"/>
      <c r="B1233" s="285"/>
      <c r="C1233" s="285"/>
      <c r="D1233" s="285"/>
      <c r="E1233" s="285"/>
      <c r="F1233" s="285"/>
      <c r="G1233" s="285"/>
      <c r="H1233" s="285"/>
    </row>
    <row r="1234" spans="1:8" x14ac:dyDescent="0.3">
      <c r="A1234" s="285"/>
      <c r="B1234" s="285"/>
      <c r="C1234" s="285"/>
      <c r="D1234" s="285"/>
      <c r="E1234" s="285"/>
      <c r="F1234" s="285"/>
      <c r="G1234" s="285"/>
      <c r="H1234" s="285"/>
    </row>
    <row r="1235" spans="1:8" x14ac:dyDescent="0.3">
      <c r="A1235" s="285"/>
      <c r="B1235" s="285"/>
      <c r="C1235" s="285"/>
      <c r="D1235" s="285"/>
      <c r="E1235" s="285"/>
      <c r="F1235" s="285"/>
      <c r="G1235" s="285"/>
      <c r="H1235" s="285"/>
    </row>
    <row r="1236" spans="1:8" ht="89.4" customHeight="1" x14ac:dyDescent="0.3">
      <c r="A1236" s="285"/>
      <c r="B1236" s="285"/>
      <c r="C1236" s="285"/>
      <c r="D1236" s="285"/>
      <c r="E1236" s="285"/>
      <c r="F1236" s="285"/>
      <c r="G1236" s="285"/>
      <c r="H1236" s="285"/>
    </row>
    <row r="1237" spans="1:8" x14ac:dyDescent="0.3">
      <c r="A1237" s="285"/>
      <c r="B1237" s="285"/>
      <c r="C1237" s="285"/>
      <c r="D1237" s="285"/>
      <c r="E1237" s="285"/>
      <c r="F1237" s="285"/>
      <c r="G1237" s="285"/>
      <c r="H1237" s="285"/>
    </row>
    <row r="1238" spans="1:8" x14ac:dyDescent="0.3">
      <c r="A1238" s="285"/>
      <c r="B1238" s="285"/>
      <c r="C1238" s="285"/>
      <c r="D1238" s="285"/>
      <c r="E1238" s="285"/>
      <c r="F1238" s="285"/>
      <c r="G1238" s="285"/>
      <c r="H1238" s="285"/>
    </row>
    <row r="1239" spans="1:8" x14ac:dyDescent="0.3">
      <c r="A1239" s="285"/>
      <c r="B1239" s="285"/>
      <c r="C1239" s="285"/>
      <c r="D1239" s="285"/>
      <c r="E1239" s="285"/>
      <c r="F1239" s="285"/>
      <c r="G1239" s="285"/>
      <c r="H1239" s="285"/>
    </row>
    <row r="1240" spans="1:8" x14ac:dyDescent="0.3">
      <c r="A1240" s="285"/>
      <c r="B1240" s="285"/>
      <c r="C1240" s="285"/>
      <c r="D1240" s="285"/>
      <c r="E1240" s="285"/>
      <c r="F1240" s="285"/>
      <c r="G1240" s="285"/>
      <c r="H1240" s="285"/>
    </row>
    <row r="1241" spans="1:8" x14ac:dyDescent="0.3">
      <c r="A1241" s="285"/>
      <c r="B1241" s="285"/>
      <c r="C1241" s="285"/>
      <c r="D1241" s="285"/>
      <c r="E1241" s="285"/>
      <c r="F1241" s="285"/>
      <c r="G1241" s="285"/>
      <c r="H1241" s="285"/>
    </row>
    <row r="1242" spans="1:8" ht="15" customHeight="1" x14ac:dyDescent="0.3">
      <c r="A1242" s="285"/>
      <c r="B1242" s="285"/>
      <c r="C1242" s="285"/>
      <c r="D1242" s="285"/>
      <c r="E1242" s="285"/>
      <c r="F1242" s="285"/>
      <c r="G1242" s="285"/>
      <c r="H1242" s="285"/>
    </row>
    <row r="1243" spans="1:8" x14ac:dyDescent="0.3">
      <c r="A1243" s="285"/>
      <c r="B1243" s="285"/>
      <c r="C1243" s="285"/>
      <c r="D1243" s="285"/>
      <c r="E1243" s="285"/>
      <c r="F1243" s="285"/>
      <c r="G1243" s="285"/>
      <c r="H1243" s="285"/>
    </row>
    <row r="1244" spans="1:8" x14ac:dyDescent="0.3">
      <c r="A1244" s="285"/>
      <c r="B1244" s="285"/>
      <c r="C1244" s="285"/>
      <c r="D1244" s="285"/>
      <c r="E1244" s="285"/>
      <c r="F1244" s="285"/>
      <c r="G1244" s="285"/>
      <c r="H1244" s="285"/>
    </row>
    <row r="1245" spans="1:8" x14ac:dyDescent="0.3">
      <c r="A1245" s="285"/>
      <c r="B1245" s="285"/>
      <c r="C1245" s="285"/>
      <c r="D1245" s="285"/>
      <c r="E1245" s="285"/>
      <c r="F1245" s="285"/>
      <c r="G1245" s="285"/>
      <c r="H1245" s="285"/>
    </row>
    <row r="1246" spans="1:8" x14ac:dyDescent="0.3">
      <c r="A1246" s="285"/>
      <c r="B1246" s="285"/>
      <c r="C1246" s="285"/>
      <c r="D1246" s="285"/>
      <c r="E1246" s="285"/>
      <c r="F1246" s="285"/>
      <c r="G1246" s="285"/>
      <c r="H1246" s="285"/>
    </row>
    <row r="1247" spans="1:8" ht="20.399999999999999" customHeight="1" x14ac:dyDescent="0.3">
      <c r="A1247" s="285"/>
      <c r="B1247" s="285"/>
      <c r="C1247" s="285"/>
      <c r="D1247" s="285"/>
      <c r="E1247" s="285"/>
      <c r="F1247" s="285"/>
      <c r="G1247" s="285"/>
      <c r="H1247" s="285"/>
    </row>
    <row r="1248" spans="1:8" x14ac:dyDescent="0.3">
      <c r="A1248" s="285"/>
      <c r="B1248" s="285"/>
      <c r="C1248" s="285"/>
      <c r="D1248" s="285"/>
      <c r="E1248" s="285"/>
      <c r="F1248" s="285"/>
      <c r="G1248" s="285"/>
      <c r="H1248" s="285"/>
    </row>
    <row r="1249" spans="1:8" x14ac:dyDescent="0.3">
      <c r="A1249" s="285"/>
      <c r="B1249" s="285"/>
      <c r="C1249" s="285"/>
      <c r="D1249" s="285"/>
      <c r="E1249" s="285"/>
      <c r="F1249" s="285"/>
      <c r="G1249" s="285"/>
      <c r="H1249" s="285"/>
    </row>
    <row r="1250" spans="1:8" x14ac:dyDescent="0.3">
      <c r="A1250" s="285"/>
      <c r="B1250" s="285"/>
      <c r="C1250" s="285"/>
      <c r="D1250" s="285"/>
      <c r="E1250" s="285"/>
      <c r="F1250" s="285"/>
      <c r="G1250" s="285"/>
      <c r="H1250" s="285"/>
    </row>
    <row r="1251" spans="1:8" x14ac:dyDescent="0.3">
      <c r="A1251" s="285"/>
      <c r="B1251" s="285"/>
      <c r="C1251" s="285"/>
      <c r="D1251" s="285"/>
      <c r="E1251" s="285"/>
      <c r="F1251" s="285"/>
      <c r="G1251" s="285"/>
      <c r="H1251" s="285"/>
    </row>
    <row r="1252" spans="1:8" x14ac:dyDescent="0.3">
      <c r="A1252" s="285"/>
      <c r="B1252" s="285"/>
      <c r="C1252" s="285"/>
      <c r="D1252" s="285"/>
      <c r="E1252" s="285"/>
      <c r="F1252" s="285"/>
      <c r="G1252" s="285"/>
      <c r="H1252" s="285"/>
    </row>
    <row r="1253" spans="1:8" x14ac:dyDescent="0.3">
      <c r="A1253" s="285"/>
      <c r="B1253" s="285"/>
      <c r="C1253" s="285"/>
      <c r="D1253" s="285"/>
      <c r="E1253" s="285"/>
      <c r="F1253" s="285"/>
      <c r="G1253" s="285"/>
      <c r="H1253" s="285"/>
    </row>
    <row r="1254" spans="1:8" x14ac:dyDescent="0.3">
      <c r="A1254" s="285"/>
      <c r="B1254" s="285"/>
      <c r="C1254" s="285"/>
      <c r="D1254" s="285"/>
      <c r="E1254" s="285"/>
      <c r="F1254" s="285"/>
      <c r="G1254" s="285"/>
      <c r="H1254" s="285"/>
    </row>
    <row r="1255" spans="1:8" ht="15" customHeight="1" x14ac:dyDescent="0.3">
      <c r="A1255" s="285"/>
      <c r="B1255" s="285"/>
      <c r="C1255" s="285"/>
      <c r="D1255" s="285"/>
      <c r="E1255" s="285"/>
      <c r="F1255" s="285"/>
      <c r="G1255" s="285"/>
      <c r="H1255" s="285"/>
    </row>
    <row r="1256" spans="1:8" ht="15" customHeight="1" x14ac:dyDescent="0.3">
      <c r="A1256" s="285"/>
      <c r="B1256" s="285"/>
      <c r="C1256" s="285"/>
      <c r="D1256" s="285"/>
      <c r="E1256" s="285"/>
      <c r="F1256" s="285"/>
      <c r="G1256" s="285"/>
      <c r="H1256" s="285"/>
    </row>
    <row r="1257" spans="1:8" x14ac:dyDescent="0.3">
      <c r="A1257" s="285"/>
      <c r="B1257" s="285"/>
      <c r="C1257" s="285"/>
      <c r="D1257" s="285"/>
      <c r="E1257" s="285"/>
      <c r="F1257" s="285"/>
      <c r="G1257" s="285"/>
      <c r="H1257" s="285"/>
    </row>
    <row r="1258" spans="1:8" x14ac:dyDescent="0.3">
      <c r="A1258" s="285"/>
      <c r="B1258" s="285"/>
      <c r="C1258" s="285"/>
      <c r="D1258" s="285"/>
      <c r="E1258" s="285"/>
      <c r="F1258" s="285"/>
      <c r="G1258" s="285"/>
      <c r="H1258" s="285"/>
    </row>
    <row r="1259" spans="1:8" x14ac:dyDescent="0.3">
      <c r="A1259" s="285"/>
      <c r="B1259" s="285"/>
      <c r="C1259" s="285"/>
      <c r="D1259" s="285"/>
      <c r="E1259" s="285"/>
      <c r="F1259" s="285"/>
      <c r="G1259" s="285"/>
      <c r="H1259" s="285"/>
    </row>
    <row r="1260" spans="1:8" x14ac:dyDescent="0.3">
      <c r="A1260" s="285"/>
      <c r="B1260" s="285"/>
      <c r="C1260" s="285"/>
      <c r="D1260" s="285"/>
      <c r="E1260" s="285"/>
      <c r="F1260" s="285"/>
      <c r="G1260" s="285"/>
      <c r="H1260" s="285"/>
    </row>
    <row r="1261" spans="1:8" x14ac:dyDescent="0.3">
      <c r="A1261" s="285"/>
      <c r="B1261" s="285"/>
      <c r="C1261" s="285"/>
      <c r="D1261" s="285"/>
      <c r="E1261" s="285"/>
      <c r="F1261" s="285"/>
      <c r="G1261" s="285"/>
      <c r="H1261" s="285"/>
    </row>
    <row r="1262" spans="1:8" ht="15" customHeight="1" x14ac:dyDescent="0.3">
      <c r="A1262" s="285"/>
      <c r="B1262" s="285"/>
      <c r="C1262" s="285"/>
      <c r="D1262" s="285"/>
      <c r="E1262" s="285"/>
      <c r="F1262" s="285"/>
      <c r="G1262" s="285"/>
      <c r="H1262" s="285"/>
    </row>
    <row r="1263" spans="1:8" x14ac:dyDescent="0.3">
      <c r="A1263" s="285"/>
      <c r="B1263" s="285"/>
      <c r="C1263" s="285"/>
      <c r="D1263" s="285"/>
      <c r="E1263" s="285"/>
      <c r="F1263" s="285"/>
      <c r="G1263" s="285"/>
      <c r="H1263" s="285"/>
    </row>
    <row r="1264" spans="1:8" x14ac:dyDescent="0.3">
      <c r="A1264" s="285"/>
      <c r="B1264" s="285"/>
      <c r="C1264" s="285"/>
      <c r="D1264" s="285"/>
      <c r="E1264" s="285"/>
      <c r="F1264" s="285"/>
      <c r="G1264" s="285"/>
      <c r="H1264" s="285"/>
    </row>
    <row r="1265" spans="1:8" x14ac:dyDescent="0.3">
      <c r="A1265" s="285"/>
      <c r="B1265" s="285"/>
      <c r="C1265" s="285"/>
      <c r="D1265" s="285"/>
      <c r="E1265" s="285"/>
      <c r="F1265" s="285"/>
      <c r="G1265" s="285"/>
      <c r="H1265" s="285"/>
    </row>
    <row r="1266" spans="1:8" x14ac:dyDescent="0.3">
      <c r="A1266" s="285"/>
      <c r="B1266" s="285"/>
      <c r="C1266" s="285"/>
      <c r="D1266" s="285"/>
      <c r="E1266" s="285"/>
      <c r="F1266" s="285"/>
      <c r="G1266" s="285"/>
      <c r="H1266" s="285"/>
    </row>
    <row r="1267" spans="1:8" x14ac:dyDescent="0.3">
      <c r="A1267" s="285"/>
      <c r="B1267" s="285"/>
      <c r="C1267" s="285"/>
      <c r="D1267" s="285"/>
      <c r="E1267" s="285"/>
      <c r="F1267" s="285"/>
      <c r="G1267" s="285"/>
      <c r="H1267" s="285"/>
    </row>
    <row r="1268" spans="1:8" ht="30" customHeight="1" x14ac:dyDescent="0.3">
      <c r="A1268" s="285"/>
      <c r="B1268" s="285"/>
      <c r="C1268" s="285"/>
      <c r="D1268" s="285"/>
      <c r="E1268" s="285"/>
      <c r="F1268" s="285"/>
      <c r="G1268" s="285"/>
      <c r="H1268" s="285"/>
    </row>
    <row r="1269" spans="1:8" x14ac:dyDescent="0.3">
      <c r="A1269" s="285"/>
      <c r="B1269" s="285"/>
      <c r="C1269" s="285"/>
      <c r="D1269" s="285"/>
      <c r="E1269" s="285"/>
      <c r="F1269" s="285"/>
      <c r="G1269" s="285"/>
      <c r="H1269" s="285"/>
    </row>
    <row r="1270" spans="1:8" x14ac:dyDescent="0.3">
      <c r="A1270" s="285"/>
      <c r="B1270" s="285"/>
      <c r="C1270" s="285"/>
      <c r="D1270" s="285"/>
      <c r="E1270" s="285"/>
      <c r="F1270" s="285"/>
      <c r="G1270" s="285"/>
      <c r="H1270" s="285"/>
    </row>
    <row r="1271" spans="1:8" ht="20.399999999999999" customHeight="1" x14ac:dyDescent="0.3">
      <c r="A1271" s="285"/>
      <c r="B1271" s="285"/>
      <c r="C1271" s="285"/>
      <c r="D1271" s="285"/>
      <c r="E1271" s="285"/>
      <c r="F1271" s="285"/>
      <c r="G1271" s="285"/>
      <c r="H1271" s="285"/>
    </row>
    <row r="1272" spans="1:8" s="238" customFormat="1" x14ac:dyDescent="0.3">
      <c r="A1272" s="285"/>
      <c r="B1272" s="285"/>
      <c r="C1272" s="285"/>
      <c r="D1272" s="285"/>
      <c r="E1272" s="285"/>
      <c r="F1272" s="285"/>
      <c r="G1272" s="285"/>
      <c r="H1272" s="285"/>
    </row>
    <row r="1273" spans="1:8" s="238" customFormat="1" x14ac:dyDescent="0.3">
      <c r="A1273" s="285"/>
      <c r="B1273" s="285"/>
      <c r="C1273" s="285"/>
      <c r="D1273" s="285"/>
      <c r="E1273" s="285"/>
      <c r="F1273" s="285"/>
      <c r="G1273" s="285"/>
      <c r="H1273" s="285"/>
    </row>
    <row r="1274" spans="1:8" ht="27.6" customHeight="1" x14ac:dyDescent="0.3">
      <c r="A1274" s="285"/>
      <c r="B1274" s="285"/>
      <c r="C1274" s="285"/>
      <c r="D1274" s="285"/>
      <c r="E1274" s="285"/>
      <c r="F1274" s="285"/>
      <c r="G1274" s="285"/>
      <c r="H1274" s="285"/>
    </row>
    <row r="1275" spans="1:8" x14ac:dyDescent="0.3">
      <c r="A1275" s="285"/>
      <c r="B1275" s="285"/>
      <c r="C1275" s="285"/>
      <c r="D1275" s="285"/>
      <c r="E1275" s="285"/>
      <c r="F1275" s="285"/>
      <c r="G1275" s="285"/>
      <c r="H1275" s="285"/>
    </row>
    <row r="1276" spans="1:8" x14ac:dyDescent="0.3">
      <c r="A1276" s="285"/>
      <c r="B1276" s="285"/>
      <c r="C1276" s="285"/>
      <c r="D1276" s="285"/>
      <c r="E1276" s="285"/>
      <c r="F1276" s="285"/>
      <c r="G1276" s="285"/>
      <c r="H1276" s="285"/>
    </row>
    <row r="1277" spans="1:8" x14ac:dyDescent="0.3">
      <c r="A1277" s="285"/>
      <c r="B1277" s="285"/>
      <c r="C1277" s="285"/>
      <c r="D1277" s="285"/>
      <c r="E1277" s="285"/>
      <c r="F1277" s="285"/>
      <c r="G1277" s="285"/>
      <c r="H1277" s="285"/>
    </row>
    <row r="1278" spans="1:8" ht="88.95" customHeight="1" x14ac:dyDescent="0.3">
      <c r="A1278" s="285"/>
      <c r="B1278" s="285"/>
      <c r="C1278" s="285"/>
      <c r="D1278" s="285"/>
      <c r="E1278" s="285"/>
      <c r="F1278" s="285"/>
      <c r="G1278" s="285"/>
      <c r="H1278" s="285"/>
    </row>
    <row r="1279" spans="1:8" x14ac:dyDescent="0.3">
      <c r="A1279" s="285"/>
      <c r="B1279" s="285"/>
      <c r="C1279" s="285"/>
      <c r="D1279" s="285"/>
      <c r="E1279" s="285"/>
      <c r="F1279" s="285"/>
      <c r="G1279" s="285"/>
      <c r="H1279" s="285"/>
    </row>
    <row r="1280" spans="1:8" x14ac:dyDescent="0.3">
      <c r="A1280" s="285"/>
      <c r="B1280" s="285"/>
      <c r="C1280" s="285"/>
      <c r="D1280" s="285"/>
      <c r="E1280" s="285"/>
      <c r="F1280" s="285"/>
      <c r="G1280" s="285"/>
      <c r="H1280" s="285"/>
    </row>
    <row r="1281" spans="1:8" x14ac:dyDescent="0.3">
      <c r="A1281" s="285"/>
      <c r="B1281" s="285"/>
      <c r="C1281" s="285"/>
      <c r="D1281" s="285"/>
      <c r="E1281" s="285"/>
      <c r="F1281" s="285"/>
      <c r="G1281" s="285"/>
      <c r="H1281" s="285"/>
    </row>
    <row r="1282" spans="1:8" x14ac:dyDescent="0.3">
      <c r="A1282" s="285"/>
      <c r="B1282" s="285"/>
      <c r="C1282" s="285"/>
      <c r="D1282" s="285"/>
      <c r="E1282" s="285"/>
      <c r="F1282" s="285"/>
      <c r="G1282" s="285"/>
      <c r="H1282" s="285"/>
    </row>
    <row r="1283" spans="1:8" x14ac:dyDescent="0.3">
      <c r="A1283" s="285"/>
      <c r="B1283" s="285"/>
      <c r="C1283" s="285"/>
      <c r="D1283" s="285"/>
      <c r="E1283" s="285"/>
      <c r="F1283" s="285"/>
      <c r="G1283" s="285"/>
      <c r="H1283" s="285"/>
    </row>
    <row r="1284" spans="1:8" ht="15" customHeight="1" x14ac:dyDescent="0.3">
      <c r="A1284" s="285"/>
      <c r="B1284" s="285"/>
      <c r="C1284" s="285"/>
      <c r="D1284" s="285"/>
      <c r="E1284" s="285"/>
      <c r="F1284" s="285"/>
      <c r="G1284" s="285"/>
      <c r="H1284" s="285"/>
    </row>
    <row r="1285" spans="1:8" x14ac:dyDescent="0.3">
      <c r="A1285" s="285"/>
      <c r="B1285" s="285"/>
      <c r="C1285" s="285"/>
      <c r="D1285" s="285"/>
      <c r="E1285" s="285"/>
      <c r="F1285" s="285"/>
      <c r="G1285" s="285"/>
      <c r="H1285" s="285"/>
    </row>
    <row r="1286" spans="1:8" x14ac:dyDescent="0.3">
      <c r="A1286" s="285"/>
      <c r="B1286" s="285"/>
      <c r="C1286" s="285"/>
      <c r="D1286" s="285"/>
      <c r="E1286" s="285"/>
      <c r="F1286" s="285"/>
      <c r="G1286" s="285"/>
      <c r="H1286" s="285"/>
    </row>
    <row r="1287" spans="1:8" x14ac:dyDescent="0.3">
      <c r="A1287" s="285"/>
      <c r="B1287" s="285"/>
      <c r="C1287" s="285"/>
      <c r="D1287" s="285"/>
      <c r="E1287" s="285"/>
      <c r="F1287" s="285"/>
      <c r="G1287" s="285"/>
      <c r="H1287" s="285"/>
    </row>
    <row r="1288" spans="1:8" x14ac:dyDescent="0.3">
      <c r="A1288" s="285"/>
      <c r="B1288" s="285"/>
      <c r="C1288" s="285"/>
      <c r="D1288" s="285"/>
      <c r="E1288" s="285"/>
      <c r="F1288" s="285"/>
      <c r="G1288" s="285"/>
      <c r="H1288" s="285"/>
    </row>
    <row r="1289" spans="1:8" ht="20.399999999999999" customHeight="1" x14ac:dyDescent="0.3">
      <c r="A1289" s="285"/>
      <c r="B1289" s="285"/>
      <c r="C1289" s="285"/>
      <c r="D1289" s="285"/>
      <c r="E1289" s="285"/>
      <c r="F1289" s="285"/>
      <c r="G1289" s="285"/>
      <c r="H1289" s="285"/>
    </row>
    <row r="1290" spans="1:8" x14ac:dyDescent="0.3">
      <c r="A1290" s="285"/>
      <c r="B1290" s="285"/>
      <c r="C1290" s="285"/>
      <c r="D1290" s="285"/>
      <c r="E1290" s="285"/>
      <c r="F1290" s="285"/>
      <c r="G1290" s="285"/>
      <c r="H1290" s="285"/>
    </row>
    <row r="1291" spans="1:8" x14ac:dyDescent="0.3">
      <c r="A1291" s="285"/>
      <c r="B1291" s="285"/>
      <c r="C1291" s="285"/>
      <c r="D1291" s="285"/>
      <c r="E1291" s="285"/>
      <c r="F1291" s="285"/>
      <c r="G1291" s="285"/>
      <c r="H1291" s="285"/>
    </row>
    <row r="1292" spans="1:8" x14ac:dyDescent="0.3">
      <c r="A1292" s="285"/>
      <c r="B1292" s="285"/>
      <c r="C1292" s="285"/>
      <c r="D1292" s="285"/>
      <c r="E1292" s="285"/>
      <c r="F1292" s="285"/>
      <c r="G1292" s="285"/>
      <c r="H1292" s="285"/>
    </row>
    <row r="1293" spans="1:8" x14ac:dyDescent="0.3">
      <c r="A1293" s="285"/>
      <c r="B1293" s="285"/>
      <c r="C1293" s="285"/>
      <c r="D1293" s="285"/>
      <c r="E1293" s="285"/>
      <c r="F1293" s="285"/>
      <c r="G1293" s="285"/>
      <c r="H1293" s="285"/>
    </row>
    <row r="1294" spans="1:8" x14ac:dyDescent="0.3">
      <c r="A1294" s="285"/>
      <c r="B1294" s="285"/>
      <c r="C1294" s="285"/>
      <c r="D1294" s="285"/>
      <c r="E1294" s="285"/>
      <c r="F1294" s="285"/>
      <c r="G1294" s="285"/>
      <c r="H1294" s="285"/>
    </row>
    <row r="1295" spans="1:8" x14ac:dyDescent="0.3">
      <c r="A1295" s="285"/>
      <c r="B1295" s="285"/>
      <c r="C1295" s="285"/>
      <c r="D1295" s="285"/>
      <c r="E1295" s="285"/>
      <c r="F1295" s="285"/>
      <c r="G1295" s="285"/>
      <c r="H1295" s="285"/>
    </row>
    <row r="1296" spans="1:8" x14ac:dyDescent="0.3">
      <c r="A1296" s="285"/>
      <c r="B1296" s="285"/>
      <c r="C1296" s="285"/>
      <c r="D1296" s="285"/>
      <c r="E1296" s="285"/>
      <c r="F1296" s="285"/>
      <c r="G1296" s="285"/>
      <c r="H1296" s="285"/>
    </row>
    <row r="1297" spans="1:8" ht="15" customHeight="1" x14ac:dyDescent="0.3">
      <c r="A1297" s="285"/>
      <c r="B1297" s="285"/>
      <c r="C1297" s="285"/>
      <c r="D1297" s="285"/>
      <c r="E1297" s="285"/>
      <c r="F1297" s="285"/>
      <c r="G1297" s="285"/>
      <c r="H1297" s="285"/>
    </row>
    <row r="1298" spans="1:8" ht="15" customHeight="1" x14ac:dyDescent="0.3">
      <c r="A1298" s="285"/>
      <c r="B1298" s="285"/>
      <c r="C1298" s="285"/>
      <c r="D1298" s="285"/>
      <c r="E1298" s="285"/>
      <c r="F1298" s="285"/>
      <c r="G1298" s="285"/>
      <c r="H1298" s="285"/>
    </row>
    <row r="1299" spans="1:8" x14ac:dyDescent="0.3">
      <c r="A1299" s="285"/>
      <c r="B1299" s="285"/>
      <c r="C1299" s="285"/>
      <c r="D1299" s="285"/>
      <c r="E1299" s="285"/>
      <c r="F1299" s="285"/>
      <c r="G1299" s="285"/>
      <c r="H1299" s="285"/>
    </row>
    <row r="1300" spans="1:8" x14ac:dyDescent="0.3">
      <c r="A1300" s="285"/>
      <c r="B1300" s="285"/>
      <c r="C1300" s="285"/>
      <c r="D1300" s="285"/>
      <c r="E1300" s="285"/>
      <c r="F1300" s="285"/>
      <c r="G1300" s="285"/>
      <c r="H1300" s="285"/>
    </row>
    <row r="1301" spans="1:8" x14ac:dyDescent="0.3">
      <c r="A1301" s="285"/>
      <c r="B1301" s="285"/>
      <c r="C1301" s="285"/>
      <c r="D1301" s="285"/>
      <c r="E1301" s="285"/>
      <c r="F1301" s="285"/>
      <c r="G1301" s="285"/>
      <c r="H1301" s="285"/>
    </row>
    <row r="1302" spans="1:8" x14ac:dyDescent="0.3">
      <c r="A1302" s="285"/>
      <c r="B1302" s="285"/>
      <c r="C1302" s="285"/>
      <c r="D1302" s="285"/>
      <c r="E1302" s="285"/>
      <c r="F1302" s="285"/>
      <c r="G1302" s="285"/>
      <c r="H1302" s="285"/>
    </row>
    <row r="1303" spans="1:8" x14ac:dyDescent="0.3">
      <c r="A1303" s="285"/>
      <c r="B1303" s="285"/>
      <c r="C1303" s="285"/>
      <c r="D1303" s="285"/>
      <c r="E1303" s="285"/>
      <c r="F1303" s="285"/>
      <c r="G1303" s="285"/>
      <c r="H1303" s="285"/>
    </row>
    <row r="1304" spans="1:8" ht="15" customHeight="1" x14ac:dyDescent="0.3">
      <c r="A1304" s="285"/>
      <c r="B1304" s="285"/>
      <c r="C1304" s="285"/>
      <c r="D1304" s="285"/>
      <c r="E1304" s="285"/>
      <c r="F1304" s="285"/>
      <c r="G1304" s="285"/>
      <c r="H1304" s="285"/>
    </row>
    <row r="1305" spans="1:8" x14ac:dyDescent="0.3">
      <c r="A1305" s="285"/>
      <c r="B1305" s="285"/>
      <c r="C1305" s="285"/>
      <c r="D1305" s="285"/>
      <c r="E1305" s="285"/>
      <c r="F1305" s="285"/>
      <c r="G1305" s="285"/>
      <c r="H1305" s="285"/>
    </row>
    <row r="1306" spans="1:8" x14ac:dyDescent="0.3">
      <c r="A1306" s="285"/>
      <c r="B1306" s="285"/>
      <c r="C1306" s="285"/>
      <c r="D1306" s="285"/>
      <c r="E1306" s="285"/>
      <c r="F1306" s="285"/>
      <c r="G1306" s="285"/>
      <c r="H1306" s="285"/>
    </row>
    <row r="1307" spans="1:8" x14ac:dyDescent="0.3">
      <c r="A1307" s="285"/>
      <c r="B1307" s="285"/>
      <c r="C1307" s="285"/>
      <c r="D1307" s="285"/>
      <c r="E1307" s="285"/>
      <c r="F1307" s="285"/>
      <c r="G1307" s="285"/>
      <c r="H1307" s="285"/>
    </row>
    <row r="1308" spans="1:8" x14ac:dyDescent="0.3">
      <c r="A1308" s="285"/>
      <c r="B1308" s="285"/>
      <c r="C1308" s="285"/>
      <c r="D1308" s="285"/>
      <c r="E1308" s="285"/>
      <c r="F1308" s="285"/>
      <c r="G1308" s="285"/>
      <c r="H1308" s="285"/>
    </row>
    <row r="1309" spans="1:8" x14ac:dyDescent="0.3">
      <c r="A1309" s="285"/>
      <c r="B1309" s="285"/>
      <c r="C1309" s="285"/>
      <c r="D1309" s="285"/>
      <c r="E1309" s="285"/>
      <c r="F1309" s="285"/>
      <c r="G1309" s="285"/>
      <c r="H1309" s="285"/>
    </row>
    <row r="1310" spans="1:8" x14ac:dyDescent="0.3">
      <c r="A1310" s="285"/>
      <c r="B1310" s="285"/>
      <c r="C1310" s="285"/>
      <c r="D1310" s="285"/>
      <c r="E1310" s="285"/>
      <c r="F1310" s="285"/>
      <c r="G1310" s="285"/>
      <c r="H1310" s="285"/>
    </row>
    <row r="1311" spans="1:8" x14ac:dyDescent="0.3">
      <c r="A1311" s="285"/>
      <c r="B1311" s="285"/>
      <c r="C1311" s="285"/>
      <c r="D1311" s="285"/>
      <c r="E1311" s="285"/>
      <c r="F1311" s="285"/>
      <c r="G1311" s="285"/>
      <c r="H1311" s="285"/>
    </row>
    <row r="1312" spans="1:8" x14ac:dyDescent="0.3">
      <c r="A1312" s="285"/>
      <c r="B1312" s="285"/>
      <c r="C1312" s="285"/>
      <c r="D1312" s="285"/>
      <c r="E1312" s="285"/>
      <c r="F1312" s="285"/>
      <c r="G1312" s="285"/>
      <c r="H1312" s="285"/>
    </row>
    <row r="1313" spans="1:8" ht="20.399999999999999" customHeight="1" x14ac:dyDescent="0.3">
      <c r="A1313" s="285"/>
      <c r="B1313" s="285"/>
      <c r="C1313" s="285"/>
      <c r="D1313" s="285"/>
      <c r="E1313" s="285"/>
      <c r="F1313" s="285"/>
      <c r="G1313" s="285"/>
      <c r="H1313" s="285"/>
    </row>
    <row r="1314" spans="1:8" s="238" customFormat="1" x14ac:dyDescent="0.3">
      <c r="A1314" s="285"/>
      <c r="B1314" s="285"/>
      <c r="C1314" s="285"/>
      <c r="D1314" s="285"/>
      <c r="E1314" s="285"/>
      <c r="F1314" s="285"/>
      <c r="G1314" s="285"/>
      <c r="H1314" s="285"/>
    </row>
    <row r="1315" spans="1:8" s="238" customFormat="1" x14ac:dyDescent="0.3">
      <c r="A1315" s="285"/>
      <c r="B1315" s="285"/>
      <c r="C1315" s="285"/>
      <c r="D1315" s="285"/>
      <c r="E1315" s="285"/>
      <c r="F1315" s="285"/>
      <c r="G1315" s="285"/>
      <c r="H1315" s="285"/>
    </row>
    <row r="1316" spans="1:8" ht="33.6" customHeight="1" x14ac:dyDescent="0.3">
      <c r="A1316" s="285"/>
      <c r="B1316" s="285"/>
      <c r="C1316" s="285"/>
      <c r="D1316" s="285"/>
      <c r="E1316" s="285"/>
      <c r="F1316" s="285"/>
      <c r="G1316" s="285"/>
      <c r="H1316" s="285"/>
    </row>
    <row r="1317" spans="1:8" x14ac:dyDescent="0.3">
      <c r="A1317" s="285"/>
      <c r="B1317" s="285"/>
      <c r="C1317" s="285"/>
      <c r="D1317" s="285"/>
      <c r="E1317" s="285"/>
      <c r="F1317" s="285"/>
      <c r="G1317" s="285"/>
      <c r="H1317" s="285"/>
    </row>
    <row r="1318" spans="1:8" x14ac:dyDescent="0.3">
      <c r="A1318" s="285"/>
      <c r="B1318" s="285"/>
      <c r="C1318" s="285"/>
      <c r="D1318" s="285"/>
      <c r="E1318" s="285"/>
      <c r="F1318" s="285"/>
      <c r="G1318" s="285"/>
      <c r="H1318" s="285"/>
    </row>
    <row r="1319" spans="1:8" x14ac:dyDescent="0.3">
      <c r="A1319" s="285"/>
      <c r="B1319" s="285"/>
      <c r="C1319" s="285"/>
      <c r="D1319" s="285"/>
      <c r="E1319" s="285"/>
      <c r="F1319" s="285"/>
      <c r="G1319" s="285"/>
      <c r="H1319" s="285"/>
    </row>
    <row r="1320" spans="1:8" ht="87" customHeight="1" x14ac:dyDescent="0.3">
      <c r="A1320" s="285"/>
      <c r="B1320" s="285"/>
      <c r="C1320" s="285"/>
      <c r="D1320" s="285"/>
      <c r="E1320" s="285"/>
      <c r="F1320" s="285"/>
      <c r="G1320" s="285"/>
      <c r="H1320" s="285"/>
    </row>
    <row r="1321" spans="1:8" x14ac:dyDescent="0.3">
      <c r="A1321" s="285"/>
      <c r="B1321" s="285"/>
      <c r="C1321" s="285"/>
      <c r="D1321" s="285"/>
      <c r="E1321" s="285"/>
      <c r="F1321" s="285"/>
      <c r="G1321" s="285"/>
      <c r="H1321" s="285"/>
    </row>
    <row r="1322" spans="1:8" x14ac:dyDescent="0.3">
      <c r="A1322" s="285"/>
      <c r="B1322" s="285"/>
      <c r="C1322" s="285"/>
      <c r="D1322" s="285"/>
      <c r="E1322" s="285"/>
      <c r="F1322" s="285"/>
      <c r="G1322" s="285"/>
      <c r="H1322" s="285"/>
    </row>
    <row r="1323" spans="1:8" x14ac:dyDescent="0.3">
      <c r="A1323" s="285"/>
      <c r="B1323" s="285"/>
      <c r="C1323" s="285"/>
      <c r="D1323" s="285"/>
      <c r="E1323" s="285"/>
      <c r="F1323" s="285"/>
      <c r="G1323" s="285"/>
      <c r="H1323" s="285"/>
    </row>
    <row r="1324" spans="1:8" x14ac:dyDescent="0.3">
      <c r="A1324" s="285"/>
      <c r="B1324" s="285"/>
      <c r="C1324" s="285"/>
      <c r="D1324" s="285"/>
      <c r="E1324" s="285"/>
      <c r="F1324" s="285"/>
      <c r="G1324" s="285"/>
      <c r="H1324" s="285"/>
    </row>
    <row r="1325" spans="1:8" x14ac:dyDescent="0.3">
      <c r="A1325" s="285"/>
      <c r="B1325" s="285"/>
      <c r="C1325" s="285"/>
      <c r="D1325" s="285"/>
      <c r="E1325" s="285"/>
      <c r="F1325" s="285"/>
      <c r="G1325" s="285"/>
      <c r="H1325" s="285"/>
    </row>
    <row r="1326" spans="1:8" ht="15" customHeight="1" x14ac:dyDescent="0.3">
      <c r="A1326" s="285"/>
      <c r="B1326" s="285"/>
      <c r="C1326" s="285"/>
      <c r="D1326" s="285"/>
      <c r="E1326" s="285"/>
      <c r="F1326" s="285"/>
      <c r="G1326" s="285"/>
      <c r="H1326" s="285"/>
    </row>
    <row r="1327" spans="1:8" x14ac:dyDescent="0.3">
      <c r="A1327" s="285"/>
      <c r="B1327" s="285"/>
      <c r="C1327" s="285"/>
      <c r="D1327" s="285"/>
      <c r="E1327" s="285"/>
      <c r="F1327" s="285"/>
      <c r="G1327" s="285"/>
      <c r="H1327" s="285"/>
    </row>
    <row r="1328" spans="1:8" x14ac:dyDescent="0.3">
      <c r="A1328" s="285"/>
      <c r="B1328" s="285"/>
      <c r="C1328" s="285"/>
      <c r="D1328" s="285"/>
      <c r="E1328" s="285"/>
      <c r="F1328" s="285"/>
      <c r="G1328" s="285"/>
      <c r="H1328" s="285"/>
    </row>
    <row r="1329" spans="1:8" x14ac:dyDescent="0.3">
      <c r="A1329" s="285"/>
      <c r="B1329" s="285"/>
      <c r="C1329" s="285"/>
      <c r="D1329" s="285"/>
      <c r="E1329" s="285"/>
      <c r="F1329" s="285"/>
      <c r="G1329" s="285"/>
      <c r="H1329" s="285"/>
    </row>
    <row r="1330" spans="1:8" x14ac:dyDescent="0.3">
      <c r="A1330" s="285"/>
      <c r="B1330" s="285"/>
      <c r="C1330" s="285"/>
      <c r="D1330" s="285"/>
      <c r="E1330" s="285"/>
      <c r="F1330" s="285"/>
      <c r="G1330" s="285"/>
      <c r="H1330" s="285"/>
    </row>
    <row r="1331" spans="1:8" ht="20.399999999999999" customHeight="1" x14ac:dyDescent="0.3">
      <c r="A1331" s="285"/>
      <c r="B1331" s="285"/>
      <c r="C1331" s="285"/>
      <c r="D1331" s="285"/>
      <c r="E1331" s="285"/>
      <c r="F1331" s="285"/>
      <c r="G1331" s="285"/>
      <c r="H1331" s="285"/>
    </row>
    <row r="1332" spans="1:8" x14ac:dyDescent="0.3">
      <c r="A1332" s="285"/>
      <c r="B1332" s="285"/>
      <c r="C1332" s="285"/>
      <c r="D1332" s="285"/>
      <c r="E1332" s="285"/>
      <c r="F1332" s="285"/>
      <c r="G1332" s="285"/>
      <c r="H1332" s="285"/>
    </row>
    <row r="1333" spans="1:8" x14ac:dyDescent="0.3">
      <c r="A1333" s="285"/>
      <c r="B1333" s="285"/>
      <c r="C1333" s="285"/>
      <c r="D1333" s="285"/>
      <c r="E1333" s="285"/>
      <c r="F1333" s="285"/>
      <c r="G1333" s="285"/>
      <c r="H1333" s="285"/>
    </row>
    <row r="1334" spans="1:8" x14ac:dyDescent="0.3">
      <c r="A1334" s="285"/>
      <c r="B1334" s="285"/>
      <c r="C1334" s="285"/>
      <c r="D1334" s="285"/>
      <c r="E1334" s="285"/>
      <c r="F1334" s="285"/>
      <c r="G1334" s="285"/>
      <c r="H1334" s="285"/>
    </row>
    <row r="1335" spans="1:8" x14ac:dyDescent="0.3">
      <c r="A1335" s="285"/>
      <c r="B1335" s="285"/>
      <c r="C1335" s="285"/>
      <c r="D1335" s="285"/>
      <c r="E1335" s="285"/>
      <c r="F1335" s="285"/>
      <c r="G1335" s="285"/>
      <c r="H1335" s="285"/>
    </row>
    <row r="1336" spans="1:8" x14ac:dyDescent="0.3">
      <c r="A1336" s="285"/>
      <c r="B1336" s="285"/>
      <c r="C1336" s="285"/>
      <c r="D1336" s="285"/>
      <c r="E1336" s="285"/>
      <c r="F1336" s="285"/>
      <c r="G1336" s="285"/>
      <c r="H1336" s="285"/>
    </row>
    <row r="1337" spans="1:8" x14ac:dyDescent="0.3">
      <c r="A1337" s="285"/>
      <c r="B1337" s="285"/>
      <c r="C1337" s="285"/>
      <c r="D1337" s="285"/>
      <c r="E1337" s="285"/>
      <c r="F1337" s="285"/>
      <c r="G1337" s="285"/>
      <c r="H1337" s="285"/>
    </row>
    <row r="1338" spans="1:8" ht="45" customHeight="1" x14ac:dyDescent="0.3">
      <c r="A1338" s="285"/>
      <c r="B1338" s="285"/>
      <c r="C1338" s="285"/>
      <c r="D1338" s="285"/>
      <c r="E1338" s="285"/>
      <c r="F1338" s="285"/>
      <c r="G1338" s="285"/>
      <c r="H1338" s="285"/>
    </row>
    <row r="1339" spans="1:8" ht="15" customHeight="1" x14ac:dyDescent="0.3">
      <c r="A1339" s="285"/>
      <c r="B1339" s="285"/>
      <c r="C1339" s="285"/>
      <c r="D1339" s="285"/>
      <c r="E1339" s="285"/>
      <c r="F1339" s="285"/>
      <c r="G1339" s="285"/>
      <c r="H1339" s="285"/>
    </row>
    <row r="1340" spans="1:8" ht="15" customHeight="1" x14ac:dyDescent="0.3">
      <c r="A1340" s="285"/>
      <c r="B1340" s="285"/>
      <c r="C1340" s="285"/>
      <c r="D1340" s="285"/>
      <c r="E1340" s="285"/>
      <c r="F1340" s="285"/>
      <c r="G1340" s="285"/>
      <c r="H1340" s="285"/>
    </row>
    <row r="1341" spans="1:8" x14ac:dyDescent="0.3">
      <c r="A1341" s="285"/>
      <c r="B1341" s="285"/>
      <c r="C1341" s="285"/>
      <c r="D1341" s="285"/>
      <c r="E1341" s="285"/>
      <c r="F1341" s="285"/>
      <c r="G1341" s="285"/>
      <c r="H1341" s="285"/>
    </row>
    <row r="1342" spans="1:8" x14ac:dyDescent="0.3">
      <c r="A1342" s="285"/>
      <c r="B1342" s="285"/>
      <c r="C1342" s="285"/>
      <c r="D1342" s="285"/>
      <c r="E1342" s="285"/>
      <c r="F1342" s="285"/>
      <c r="G1342" s="285"/>
      <c r="H1342" s="285"/>
    </row>
    <row r="1343" spans="1:8" x14ac:dyDescent="0.3">
      <c r="A1343" s="285"/>
      <c r="B1343" s="285"/>
      <c r="C1343" s="285"/>
      <c r="D1343" s="285"/>
      <c r="E1343" s="285"/>
      <c r="F1343" s="285"/>
      <c r="G1343" s="285"/>
      <c r="H1343" s="285"/>
    </row>
    <row r="1344" spans="1:8" x14ac:dyDescent="0.3">
      <c r="A1344" s="285"/>
      <c r="B1344" s="285"/>
      <c r="C1344" s="285"/>
      <c r="D1344" s="285"/>
      <c r="E1344" s="285"/>
      <c r="F1344" s="285"/>
      <c r="G1344" s="285"/>
      <c r="H1344" s="285"/>
    </row>
    <row r="1345" spans="1:8" x14ac:dyDescent="0.3">
      <c r="A1345" s="285"/>
      <c r="B1345" s="285"/>
      <c r="C1345" s="285"/>
      <c r="D1345" s="285"/>
      <c r="E1345" s="285"/>
      <c r="F1345" s="285"/>
      <c r="G1345" s="285"/>
      <c r="H1345" s="285"/>
    </row>
    <row r="1346" spans="1:8" ht="15" customHeight="1" x14ac:dyDescent="0.3">
      <c r="A1346" s="285"/>
      <c r="B1346" s="285"/>
      <c r="C1346" s="285"/>
      <c r="D1346" s="285"/>
      <c r="E1346" s="285"/>
      <c r="F1346" s="285"/>
      <c r="G1346" s="285"/>
      <c r="H1346" s="285"/>
    </row>
    <row r="1347" spans="1:8" x14ac:dyDescent="0.3">
      <c r="A1347" s="285"/>
      <c r="B1347" s="285"/>
      <c r="C1347" s="285"/>
      <c r="D1347" s="285"/>
      <c r="E1347" s="285"/>
      <c r="F1347" s="285"/>
      <c r="G1347" s="285"/>
      <c r="H1347" s="285"/>
    </row>
    <row r="1348" spans="1:8" x14ac:dyDescent="0.3">
      <c r="A1348" s="285"/>
      <c r="B1348" s="285"/>
      <c r="C1348" s="285"/>
      <c r="D1348" s="285"/>
      <c r="E1348" s="285"/>
      <c r="F1348" s="285"/>
      <c r="G1348" s="285"/>
      <c r="H1348" s="285"/>
    </row>
    <row r="1349" spans="1:8" x14ac:dyDescent="0.3">
      <c r="A1349" s="285"/>
      <c r="B1349" s="285"/>
      <c r="C1349" s="285"/>
      <c r="D1349" s="285"/>
      <c r="E1349" s="285"/>
      <c r="F1349" s="285"/>
      <c r="G1349" s="285"/>
      <c r="H1349" s="285"/>
    </row>
    <row r="1350" spans="1:8" x14ac:dyDescent="0.3">
      <c r="A1350" s="285"/>
      <c r="B1350" s="285"/>
      <c r="C1350" s="285"/>
      <c r="D1350" s="285"/>
      <c r="E1350" s="285"/>
      <c r="F1350" s="285"/>
      <c r="G1350" s="285"/>
      <c r="H1350" s="285"/>
    </row>
    <row r="1351" spans="1:8" ht="30" customHeight="1" x14ac:dyDescent="0.3">
      <c r="A1351" s="285"/>
      <c r="B1351" s="285"/>
      <c r="C1351" s="285"/>
      <c r="D1351" s="285"/>
      <c r="E1351" s="285"/>
      <c r="F1351" s="285"/>
      <c r="G1351" s="285"/>
      <c r="H1351" s="285"/>
    </row>
    <row r="1352" spans="1:8" ht="20.399999999999999" customHeight="1" x14ac:dyDescent="0.3">
      <c r="A1352" s="285"/>
      <c r="B1352" s="285"/>
      <c r="C1352" s="285"/>
      <c r="D1352" s="285"/>
      <c r="E1352" s="285"/>
      <c r="F1352" s="285"/>
      <c r="G1352" s="285"/>
      <c r="H1352" s="285"/>
    </row>
    <row r="1353" spans="1:8" x14ac:dyDescent="0.3">
      <c r="A1353" s="285"/>
      <c r="B1353" s="285"/>
      <c r="C1353" s="285"/>
      <c r="D1353" s="285"/>
      <c r="E1353" s="285"/>
      <c r="F1353" s="285"/>
      <c r="G1353" s="285"/>
      <c r="H1353" s="285"/>
    </row>
    <row r="1354" spans="1:8" x14ac:dyDescent="0.3">
      <c r="A1354" s="285"/>
      <c r="B1354" s="285"/>
      <c r="C1354" s="285"/>
      <c r="D1354" s="285"/>
      <c r="E1354" s="285"/>
      <c r="F1354" s="285"/>
      <c r="G1354" s="285"/>
      <c r="H1354" s="285"/>
    </row>
    <row r="1355" spans="1:8" ht="38.4" customHeight="1" x14ac:dyDescent="0.3">
      <c r="A1355" s="285"/>
      <c r="B1355" s="285"/>
      <c r="C1355" s="285"/>
      <c r="D1355" s="285"/>
      <c r="E1355" s="285"/>
      <c r="F1355" s="285"/>
      <c r="G1355" s="285"/>
      <c r="H1355" s="285"/>
    </row>
    <row r="1356" spans="1:8" s="238" customFormat="1" x14ac:dyDescent="0.3">
      <c r="A1356" s="285"/>
      <c r="B1356" s="285"/>
      <c r="C1356" s="285"/>
      <c r="D1356" s="285"/>
      <c r="E1356" s="285"/>
      <c r="F1356" s="285"/>
      <c r="G1356" s="285"/>
      <c r="H1356" s="285"/>
    </row>
    <row r="1357" spans="1:8" s="238" customFormat="1" x14ac:dyDescent="0.3">
      <c r="A1357" s="285"/>
      <c r="B1357" s="285"/>
      <c r="C1357" s="285"/>
      <c r="D1357" s="285"/>
      <c r="E1357" s="285"/>
      <c r="F1357" s="285"/>
      <c r="G1357" s="285"/>
      <c r="H1357" s="285"/>
    </row>
    <row r="1358" spans="1:8" x14ac:dyDescent="0.3">
      <c r="A1358" s="285"/>
      <c r="B1358" s="285"/>
      <c r="C1358" s="285"/>
      <c r="D1358" s="285"/>
      <c r="E1358" s="285"/>
      <c r="F1358" s="285"/>
      <c r="G1358" s="285"/>
      <c r="H1358" s="285"/>
    </row>
    <row r="1359" spans="1:8" ht="90" customHeight="1" x14ac:dyDescent="0.3">
      <c r="A1359" s="285"/>
      <c r="B1359" s="285"/>
      <c r="C1359" s="285"/>
      <c r="D1359" s="285"/>
      <c r="E1359" s="285"/>
      <c r="F1359" s="285"/>
      <c r="G1359" s="285"/>
      <c r="H1359" s="285"/>
    </row>
    <row r="1360" spans="1:8" x14ac:dyDescent="0.3">
      <c r="A1360" s="285"/>
      <c r="B1360" s="285"/>
      <c r="C1360" s="285"/>
      <c r="D1360" s="285"/>
      <c r="E1360" s="285"/>
      <c r="F1360" s="285"/>
      <c r="G1360" s="285"/>
      <c r="H1360" s="285"/>
    </row>
    <row r="1361" spans="1:8" x14ac:dyDescent="0.3">
      <c r="A1361" s="285"/>
      <c r="B1361" s="285"/>
      <c r="C1361" s="285"/>
      <c r="D1361" s="285"/>
      <c r="E1361" s="285"/>
      <c r="F1361" s="285"/>
      <c r="G1361" s="285"/>
      <c r="H1361" s="285"/>
    </row>
    <row r="1362" spans="1:8" x14ac:dyDescent="0.3">
      <c r="A1362" s="285"/>
      <c r="B1362" s="285"/>
      <c r="C1362" s="285"/>
      <c r="D1362" s="285"/>
      <c r="E1362" s="285"/>
      <c r="F1362" s="285"/>
      <c r="G1362" s="285"/>
      <c r="H1362" s="285"/>
    </row>
    <row r="1363" spans="1:8" x14ac:dyDescent="0.3">
      <c r="A1363" s="285"/>
      <c r="B1363" s="285"/>
      <c r="C1363" s="285"/>
      <c r="D1363" s="285"/>
      <c r="E1363" s="285"/>
      <c r="F1363" s="285"/>
      <c r="G1363" s="285"/>
      <c r="H1363" s="285"/>
    </row>
    <row r="1364" spans="1:8" x14ac:dyDescent="0.3">
      <c r="A1364" s="285"/>
      <c r="B1364" s="285"/>
      <c r="C1364" s="285"/>
      <c r="D1364" s="285"/>
      <c r="E1364" s="285"/>
      <c r="F1364" s="285"/>
      <c r="G1364" s="285"/>
      <c r="H1364" s="285"/>
    </row>
    <row r="1365" spans="1:8" x14ac:dyDescent="0.3">
      <c r="A1365" s="285"/>
      <c r="B1365" s="285"/>
      <c r="C1365" s="285"/>
      <c r="D1365" s="285"/>
      <c r="E1365" s="285"/>
      <c r="F1365" s="285"/>
      <c r="G1365" s="285"/>
      <c r="H1365" s="285"/>
    </row>
    <row r="1366" spans="1:8" x14ac:dyDescent="0.3">
      <c r="A1366" s="285"/>
      <c r="B1366" s="285"/>
      <c r="C1366" s="285"/>
      <c r="D1366" s="285"/>
      <c r="E1366" s="285"/>
      <c r="F1366" s="285"/>
      <c r="G1366" s="285"/>
      <c r="H1366" s="285"/>
    </row>
    <row r="1367" spans="1:8" x14ac:dyDescent="0.3">
      <c r="A1367" s="285"/>
      <c r="B1367" s="285"/>
      <c r="C1367" s="285"/>
      <c r="D1367" s="285"/>
      <c r="E1367" s="285"/>
      <c r="F1367" s="285"/>
      <c r="G1367" s="285"/>
      <c r="H1367" s="285"/>
    </row>
    <row r="1368" spans="1:8" x14ac:dyDescent="0.3">
      <c r="A1368" s="285"/>
      <c r="B1368" s="285"/>
      <c r="C1368" s="285"/>
      <c r="D1368" s="285"/>
      <c r="E1368" s="285"/>
      <c r="F1368" s="285"/>
      <c r="G1368" s="285"/>
      <c r="H1368" s="285"/>
    </row>
    <row r="1369" spans="1:8" x14ac:dyDescent="0.3">
      <c r="A1369" s="285"/>
      <c r="B1369" s="285"/>
      <c r="C1369" s="285"/>
      <c r="D1369" s="285"/>
      <c r="E1369" s="285"/>
      <c r="F1369" s="285"/>
      <c r="G1369" s="285"/>
      <c r="H1369" s="285"/>
    </row>
    <row r="1370" spans="1:8" ht="20.399999999999999" customHeight="1" x14ac:dyDescent="0.3">
      <c r="A1370" s="285"/>
      <c r="B1370" s="285"/>
      <c r="C1370" s="285"/>
      <c r="D1370" s="285"/>
      <c r="E1370" s="285"/>
      <c r="F1370" s="285"/>
      <c r="G1370" s="285"/>
      <c r="H1370" s="285"/>
    </row>
    <row r="1371" spans="1:8" x14ac:dyDescent="0.3">
      <c r="A1371" s="285"/>
      <c r="B1371" s="285"/>
      <c r="C1371" s="285"/>
      <c r="D1371" s="285"/>
      <c r="E1371" s="285"/>
      <c r="F1371" s="285"/>
      <c r="G1371" s="285"/>
      <c r="H1371" s="285"/>
    </row>
    <row r="1372" spans="1:8" x14ac:dyDescent="0.3">
      <c r="A1372" s="285"/>
      <c r="B1372" s="285"/>
      <c r="C1372" s="285"/>
      <c r="D1372" s="285"/>
      <c r="E1372" s="285"/>
      <c r="F1372" s="285"/>
      <c r="G1372" s="285"/>
      <c r="H1372" s="285"/>
    </row>
    <row r="1373" spans="1:8" x14ac:dyDescent="0.3">
      <c r="A1373" s="285"/>
      <c r="B1373" s="285"/>
      <c r="C1373" s="285"/>
      <c r="D1373" s="285"/>
      <c r="E1373" s="285"/>
      <c r="F1373" s="285"/>
      <c r="G1373" s="285"/>
      <c r="H1373" s="285"/>
    </row>
    <row r="1374" spans="1:8" x14ac:dyDescent="0.3">
      <c r="A1374" s="285"/>
      <c r="B1374" s="285"/>
      <c r="C1374" s="285"/>
      <c r="D1374" s="285"/>
      <c r="E1374" s="285"/>
      <c r="F1374" s="285"/>
      <c r="G1374" s="285"/>
      <c r="H1374" s="285"/>
    </row>
    <row r="1375" spans="1:8" x14ac:dyDescent="0.3">
      <c r="A1375" s="285"/>
      <c r="B1375" s="285"/>
      <c r="C1375" s="285"/>
      <c r="D1375" s="285"/>
      <c r="E1375" s="285"/>
      <c r="F1375" s="285"/>
      <c r="G1375" s="285"/>
      <c r="H1375" s="285"/>
    </row>
    <row r="1376" spans="1:8" x14ac:dyDescent="0.3">
      <c r="A1376" s="285"/>
      <c r="B1376" s="285"/>
      <c r="C1376" s="285"/>
      <c r="D1376" s="285"/>
      <c r="E1376" s="285"/>
      <c r="F1376" s="285"/>
      <c r="G1376" s="285"/>
      <c r="H1376" s="285"/>
    </row>
    <row r="1377" spans="1:8" x14ac:dyDescent="0.3">
      <c r="A1377" s="285"/>
      <c r="B1377" s="285"/>
      <c r="C1377" s="285"/>
      <c r="D1377" s="285"/>
      <c r="E1377" s="285"/>
      <c r="F1377" s="285"/>
      <c r="G1377" s="285"/>
      <c r="H1377" s="285"/>
    </row>
    <row r="1378" spans="1:8" x14ac:dyDescent="0.3">
      <c r="A1378" s="285"/>
      <c r="B1378" s="285"/>
      <c r="C1378" s="285"/>
      <c r="D1378" s="285"/>
      <c r="E1378" s="285"/>
      <c r="F1378" s="285"/>
      <c r="G1378" s="285"/>
      <c r="H1378" s="285"/>
    </row>
    <row r="1379" spans="1:8" x14ac:dyDescent="0.3">
      <c r="A1379" s="285"/>
      <c r="B1379" s="285"/>
      <c r="C1379" s="285"/>
      <c r="D1379" s="285"/>
      <c r="E1379" s="285"/>
      <c r="F1379" s="285"/>
      <c r="G1379" s="285"/>
      <c r="H1379" s="285"/>
    </row>
    <row r="1380" spans="1:8" x14ac:dyDescent="0.3">
      <c r="A1380" s="285"/>
      <c r="B1380" s="285"/>
      <c r="C1380" s="285"/>
      <c r="D1380" s="285"/>
      <c r="E1380" s="285"/>
      <c r="F1380" s="285"/>
      <c r="G1380" s="285"/>
      <c r="H1380" s="285"/>
    </row>
    <row r="1381" spans="1:8" ht="15" customHeight="1" x14ac:dyDescent="0.3">
      <c r="A1381" s="285"/>
      <c r="B1381" s="285"/>
      <c r="C1381" s="285"/>
      <c r="D1381" s="285"/>
      <c r="E1381" s="285"/>
      <c r="F1381" s="285"/>
      <c r="G1381" s="285"/>
      <c r="H1381" s="285"/>
    </row>
    <row r="1382" spans="1:8" ht="15" customHeight="1" x14ac:dyDescent="0.3">
      <c r="A1382" s="285"/>
      <c r="B1382" s="285"/>
      <c r="C1382" s="285"/>
      <c r="D1382" s="285"/>
      <c r="E1382" s="285"/>
      <c r="F1382" s="285"/>
      <c r="G1382" s="285"/>
      <c r="H1382" s="285"/>
    </row>
    <row r="1383" spans="1:8" x14ac:dyDescent="0.3">
      <c r="A1383" s="285"/>
      <c r="B1383" s="285"/>
      <c r="C1383" s="285"/>
      <c r="D1383" s="285"/>
      <c r="E1383" s="285"/>
      <c r="F1383" s="285"/>
      <c r="G1383" s="285"/>
      <c r="H1383" s="285"/>
    </row>
    <row r="1384" spans="1:8" x14ac:dyDescent="0.3">
      <c r="A1384" s="285"/>
      <c r="B1384" s="285"/>
      <c r="C1384" s="285"/>
      <c r="D1384" s="285"/>
      <c r="E1384" s="285"/>
      <c r="F1384" s="285"/>
      <c r="G1384" s="285"/>
      <c r="H1384" s="285"/>
    </row>
    <row r="1385" spans="1:8" x14ac:dyDescent="0.3">
      <c r="A1385" s="285"/>
      <c r="B1385" s="285"/>
      <c r="C1385" s="285"/>
      <c r="D1385" s="285"/>
      <c r="E1385" s="285"/>
      <c r="F1385" s="285"/>
      <c r="G1385" s="285"/>
      <c r="H1385" s="285"/>
    </row>
    <row r="1386" spans="1:8" x14ac:dyDescent="0.3">
      <c r="A1386" s="285"/>
      <c r="B1386" s="285"/>
      <c r="C1386" s="285"/>
      <c r="D1386" s="285"/>
      <c r="E1386" s="285"/>
      <c r="F1386" s="285"/>
      <c r="G1386" s="285"/>
      <c r="H1386" s="285"/>
    </row>
    <row r="1387" spans="1:8" x14ac:dyDescent="0.3">
      <c r="A1387" s="285"/>
      <c r="B1387" s="285"/>
      <c r="C1387" s="285"/>
      <c r="D1387" s="285"/>
      <c r="E1387" s="285"/>
      <c r="F1387" s="285"/>
      <c r="G1387" s="285"/>
      <c r="H1387" s="285"/>
    </row>
    <row r="1388" spans="1:8" x14ac:dyDescent="0.3">
      <c r="A1388" s="285"/>
      <c r="B1388" s="285"/>
      <c r="C1388" s="285"/>
      <c r="D1388" s="285"/>
      <c r="E1388" s="285"/>
      <c r="F1388" s="285"/>
      <c r="G1388" s="285"/>
      <c r="H1388" s="285"/>
    </row>
    <row r="1389" spans="1:8" x14ac:dyDescent="0.3">
      <c r="A1389" s="285"/>
      <c r="B1389" s="285"/>
      <c r="C1389" s="285"/>
      <c r="D1389" s="285"/>
      <c r="E1389" s="285"/>
      <c r="F1389" s="285"/>
      <c r="G1389" s="285"/>
      <c r="H1389" s="285"/>
    </row>
    <row r="1390" spans="1:8" ht="15" customHeight="1" x14ac:dyDescent="0.3">
      <c r="A1390" s="285"/>
      <c r="B1390" s="285"/>
      <c r="C1390" s="285"/>
      <c r="D1390" s="285"/>
      <c r="E1390" s="285"/>
      <c r="F1390" s="285"/>
      <c r="G1390" s="285"/>
      <c r="H1390" s="285"/>
    </row>
    <row r="1391" spans="1:8" ht="20.399999999999999" customHeight="1" x14ac:dyDescent="0.3">
      <c r="A1391" s="285"/>
      <c r="B1391" s="285"/>
      <c r="C1391" s="285"/>
      <c r="D1391" s="285"/>
      <c r="E1391" s="285"/>
      <c r="F1391" s="285"/>
      <c r="G1391" s="285"/>
      <c r="H1391" s="285"/>
    </row>
    <row r="1392" spans="1:8" x14ac:dyDescent="0.3">
      <c r="A1392" s="285"/>
      <c r="B1392" s="285"/>
      <c r="C1392" s="285"/>
      <c r="D1392" s="285"/>
      <c r="E1392" s="285"/>
      <c r="F1392" s="285"/>
      <c r="G1392" s="285"/>
      <c r="H1392" s="285"/>
    </row>
    <row r="1393" spans="1:8" x14ac:dyDescent="0.3">
      <c r="A1393" s="285"/>
      <c r="B1393" s="285"/>
      <c r="C1393" s="285"/>
      <c r="D1393" s="285"/>
      <c r="E1393" s="285"/>
      <c r="F1393" s="285"/>
      <c r="G1393" s="285"/>
      <c r="H1393" s="285"/>
    </row>
    <row r="1394" spans="1:8" ht="30" customHeight="1" x14ac:dyDescent="0.3">
      <c r="A1394" s="285"/>
      <c r="B1394" s="285"/>
      <c r="C1394" s="285"/>
      <c r="D1394" s="285"/>
      <c r="E1394" s="285"/>
      <c r="F1394" s="285"/>
      <c r="G1394" s="285"/>
      <c r="H1394" s="285"/>
    </row>
    <row r="1395" spans="1:8" x14ac:dyDescent="0.3">
      <c r="A1395" s="285"/>
      <c r="B1395" s="285"/>
      <c r="C1395" s="285"/>
      <c r="D1395" s="285"/>
      <c r="E1395" s="285"/>
      <c r="F1395" s="285"/>
      <c r="G1395" s="285"/>
      <c r="H1395" s="285"/>
    </row>
    <row r="1396" spans="1:8" x14ac:dyDescent="0.3">
      <c r="A1396" s="285"/>
      <c r="B1396" s="285"/>
      <c r="C1396" s="285"/>
      <c r="D1396" s="285"/>
      <c r="E1396" s="285"/>
      <c r="F1396" s="285"/>
      <c r="G1396" s="285"/>
      <c r="H1396" s="285"/>
    </row>
    <row r="1397" spans="1:8" x14ac:dyDescent="0.3">
      <c r="A1397" s="285"/>
      <c r="B1397" s="285"/>
      <c r="C1397" s="285"/>
      <c r="D1397" s="285"/>
      <c r="E1397" s="285"/>
      <c r="F1397" s="285"/>
      <c r="G1397" s="285"/>
      <c r="H1397" s="285"/>
    </row>
    <row r="1398" spans="1:8" s="238" customFormat="1" ht="87" customHeight="1" x14ac:dyDescent="0.3">
      <c r="A1398" s="285"/>
      <c r="B1398" s="285"/>
      <c r="C1398" s="285"/>
      <c r="D1398" s="285"/>
      <c r="E1398" s="285"/>
      <c r="F1398" s="285"/>
      <c r="G1398" s="285"/>
      <c r="H1398" s="285"/>
    </row>
    <row r="1399" spans="1:8" s="238" customFormat="1" x14ac:dyDescent="0.3">
      <c r="A1399" s="285"/>
      <c r="B1399" s="285"/>
      <c r="C1399" s="285"/>
      <c r="D1399" s="285"/>
      <c r="E1399" s="285"/>
      <c r="F1399" s="285"/>
      <c r="G1399" s="285"/>
      <c r="H1399" s="285"/>
    </row>
    <row r="1400" spans="1:8" x14ac:dyDescent="0.3">
      <c r="A1400" s="285"/>
      <c r="B1400" s="285"/>
      <c r="C1400" s="285"/>
      <c r="D1400" s="285"/>
      <c r="E1400" s="285"/>
      <c r="F1400" s="285"/>
      <c r="G1400" s="285"/>
      <c r="H1400" s="285"/>
    </row>
    <row r="1401" spans="1:8" x14ac:dyDescent="0.3">
      <c r="A1401" s="285"/>
      <c r="B1401" s="285"/>
      <c r="C1401" s="285"/>
      <c r="D1401" s="285"/>
      <c r="E1401" s="285"/>
      <c r="F1401" s="285"/>
      <c r="G1401" s="285"/>
      <c r="H1401" s="285"/>
    </row>
    <row r="1402" spans="1:8" x14ac:dyDescent="0.3">
      <c r="A1402" s="285"/>
      <c r="B1402" s="285"/>
      <c r="C1402" s="285"/>
      <c r="D1402" s="285"/>
      <c r="E1402" s="285"/>
      <c r="F1402" s="285"/>
      <c r="G1402" s="285"/>
      <c r="H1402" s="285"/>
    </row>
    <row r="1403" spans="1:8" x14ac:dyDescent="0.3">
      <c r="A1403" s="285"/>
      <c r="B1403" s="285"/>
      <c r="C1403" s="285"/>
      <c r="D1403" s="285"/>
      <c r="E1403" s="285"/>
      <c r="F1403" s="285"/>
      <c r="G1403" s="285"/>
      <c r="H1403" s="285"/>
    </row>
    <row r="1404" spans="1:8" x14ac:dyDescent="0.3">
      <c r="A1404" s="285"/>
      <c r="B1404" s="285"/>
      <c r="C1404" s="285"/>
      <c r="D1404" s="285"/>
      <c r="E1404" s="285"/>
      <c r="F1404" s="285"/>
      <c r="G1404" s="285"/>
      <c r="H1404" s="285"/>
    </row>
    <row r="1405" spans="1:8" x14ac:dyDescent="0.3">
      <c r="A1405" s="285"/>
      <c r="B1405" s="285"/>
      <c r="C1405" s="285"/>
      <c r="D1405" s="285"/>
      <c r="E1405" s="285"/>
      <c r="F1405" s="285"/>
      <c r="G1405" s="285"/>
      <c r="H1405" s="285"/>
    </row>
    <row r="1406" spans="1:8" x14ac:dyDescent="0.3">
      <c r="A1406" s="285"/>
      <c r="B1406" s="285"/>
      <c r="C1406" s="285"/>
      <c r="D1406" s="285"/>
      <c r="E1406" s="285"/>
      <c r="F1406" s="285"/>
      <c r="G1406" s="285"/>
      <c r="H1406" s="285"/>
    </row>
    <row r="1407" spans="1:8" x14ac:dyDescent="0.3">
      <c r="A1407" s="285"/>
      <c r="B1407" s="285"/>
      <c r="C1407" s="285"/>
      <c r="D1407" s="285"/>
      <c r="E1407" s="285"/>
      <c r="F1407" s="285"/>
      <c r="G1407" s="285"/>
      <c r="H1407" s="285"/>
    </row>
    <row r="1408" spans="1:8" x14ac:dyDescent="0.3">
      <c r="A1408" s="285"/>
      <c r="B1408" s="285"/>
      <c r="C1408" s="285"/>
      <c r="D1408" s="285"/>
      <c r="E1408" s="285"/>
      <c r="F1408" s="285"/>
      <c r="G1408" s="285"/>
      <c r="H1408" s="285"/>
    </row>
    <row r="1409" spans="1:8" ht="20.399999999999999" customHeight="1" x14ac:dyDescent="0.3">
      <c r="A1409" s="285"/>
      <c r="B1409" s="285"/>
      <c r="C1409" s="285"/>
      <c r="D1409" s="285"/>
      <c r="E1409" s="285"/>
      <c r="F1409" s="285"/>
      <c r="G1409" s="285"/>
      <c r="H1409" s="285"/>
    </row>
    <row r="1410" spans="1:8" x14ac:dyDescent="0.3">
      <c r="A1410" s="285"/>
      <c r="B1410" s="285"/>
      <c r="C1410" s="285"/>
      <c r="D1410" s="285"/>
      <c r="E1410" s="285"/>
      <c r="F1410" s="285"/>
      <c r="G1410" s="285"/>
      <c r="H1410" s="285"/>
    </row>
    <row r="1411" spans="1:8" x14ac:dyDescent="0.3">
      <c r="A1411" s="285"/>
      <c r="B1411" s="285"/>
      <c r="C1411" s="285"/>
      <c r="D1411" s="285"/>
      <c r="E1411" s="285"/>
      <c r="F1411" s="285"/>
      <c r="G1411" s="285"/>
      <c r="H1411" s="285"/>
    </row>
    <row r="1412" spans="1:8" x14ac:dyDescent="0.3">
      <c r="A1412" s="285"/>
      <c r="B1412" s="285"/>
      <c r="C1412" s="285"/>
      <c r="D1412" s="285"/>
      <c r="E1412" s="285"/>
      <c r="F1412" s="285"/>
      <c r="G1412" s="285"/>
      <c r="H1412" s="285"/>
    </row>
    <row r="1413" spans="1:8" x14ac:dyDescent="0.3">
      <c r="A1413" s="285"/>
      <c r="B1413" s="285"/>
      <c r="C1413" s="285"/>
      <c r="D1413" s="285"/>
      <c r="E1413" s="285"/>
      <c r="F1413" s="285"/>
      <c r="G1413" s="285"/>
      <c r="H1413" s="285"/>
    </row>
    <row r="1414" spans="1:8" x14ac:dyDescent="0.3">
      <c r="A1414" s="285"/>
      <c r="B1414" s="285"/>
      <c r="C1414" s="285"/>
      <c r="D1414" s="285"/>
      <c r="E1414" s="285"/>
      <c r="F1414" s="285"/>
      <c r="G1414" s="285"/>
      <c r="H1414" s="285"/>
    </row>
    <row r="1415" spans="1:8" ht="30" customHeight="1" x14ac:dyDescent="0.3">
      <c r="A1415" s="285"/>
      <c r="B1415" s="285"/>
      <c r="C1415" s="285"/>
      <c r="D1415" s="285"/>
      <c r="E1415" s="285"/>
      <c r="F1415" s="285"/>
      <c r="G1415" s="285"/>
      <c r="H1415" s="285"/>
    </row>
    <row r="1416" spans="1:8" ht="15" customHeight="1" x14ac:dyDescent="0.3">
      <c r="A1416" s="285"/>
      <c r="B1416" s="285"/>
      <c r="C1416" s="285"/>
      <c r="D1416" s="285"/>
      <c r="E1416" s="285"/>
      <c r="F1416" s="285"/>
      <c r="G1416" s="285"/>
      <c r="H1416" s="285"/>
    </row>
    <row r="1417" spans="1:8" x14ac:dyDescent="0.3">
      <c r="A1417" s="285"/>
      <c r="B1417" s="285"/>
      <c r="C1417" s="285"/>
      <c r="D1417" s="285"/>
      <c r="E1417" s="285"/>
      <c r="F1417" s="285"/>
      <c r="G1417" s="285"/>
      <c r="H1417" s="285"/>
    </row>
    <row r="1418" spans="1:8" x14ac:dyDescent="0.3">
      <c r="A1418" s="285"/>
      <c r="B1418" s="285"/>
      <c r="C1418" s="285"/>
      <c r="D1418" s="285"/>
      <c r="E1418" s="285"/>
      <c r="F1418" s="285"/>
      <c r="G1418" s="285"/>
      <c r="H1418" s="285"/>
    </row>
    <row r="1419" spans="1:8" x14ac:dyDescent="0.3">
      <c r="A1419" s="285"/>
      <c r="B1419" s="285"/>
      <c r="C1419" s="285"/>
      <c r="D1419" s="285"/>
      <c r="E1419" s="285"/>
      <c r="F1419" s="285"/>
      <c r="G1419" s="285"/>
      <c r="H1419" s="285"/>
    </row>
    <row r="1420" spans="1:8" x14ac:dyDescent="0.3">
      <c r="A1420" s="285"/>
      <c r="B1420" s="285"/>
      <c r="C1420" s="285"/>
      <c r="D1420" s="285"/>
      <c r="E1420" s="285"/>
      <c r="F1420" s="285"/>
      <c r="G1420" s="285"/>
      <c r="H1420" s="285"/>
    </row>
    <row r="1421" spans="1:8" x14ac:dyDescent="0.3">
      <c r="A1421" s="285"/>
      <c r="B1421" s="285"/>
      <c r="C1421" s="285"/>
      <c r="D1421" s="285"/>
      <c r="E1421" s="285"/>
      <c r="F1421" s="285"/>
      <c r="G1421" s="285"/>
      <c r="H1421" s="285"/>
    </row>
    <row r="1422" spans="1:8" x14ac:dyDescent="0.3">
      <c r="A1422" s="285"/>
      <c r="B1422" s="285"/>
      <c r="C1422" s="285"/>
      <c r="D1422" s="285"/>
      <c r="E1422" s="285"/>
      <c r="F1422" s="285"/>
      <c r="G1422" s="285"/>
      <c r="H1422" s="285"/>
    </row>
    <row r="1423" spans="1:8" ht="15" customHeight="1" x14ac:dyDescent="0.3">
      <c r="A1423" s="285"/>
      <c r="B1423" s="285"/>
      <c r="C1423" s="285"/>
      <c r="D1423" s="285"/>
      <c r="E1423" s="285"/>
      <c r="F1423" s="285"/>
      <c r="G1423" s="285"/>
      <c r="H1423" s="285"/>
    </row>
    <row r="1424" spans="1:8" ht="15" customHeight="1" x14ac:dyDescent="0.3">
      <c r="A1424" s="285"/>
      <c r="B1424" s="285"/>
      <c r="C1424" s="285"/>
      <c r="D1424" s="285"/>
      <c r="E1424" s="285"/>
      <c r="F1424" s="285"/>
      <c r="G1424" s="285"/>
      <c r="H1424" s="285"/>
    </row>
    <row r="1425" spans="1:8" x14ac:dyDescent="0.3">
      <c r="A1425" s="285"/>
      <c r="B1425" s="285"/>
      <c r="C1425" s="285"/>
      <c r="D1425" s="285"/>
      <c r="E1425" s="285"/>
      <c r="F1425" s="285"/>
      <c r="G1425" s="285"/>
      <c r="H1425" s="285"/>
    </row>
    <row r="1426" spans="1:8" x14ac:dyDescent="0.3">
      <c r="A1426" s="285"/>
      <c r="B1426" s="285"/>
      <c r="C1426" s="285"/>
      <c r="D1426" s="285"/>
      <c r="E1426" s="285"/>
      <c r="F1426" s="285"/>
      <c r="G1426" s="285"/>
      <c r="H1426" s="285"/>
    </row>
    <row r="1427" spans="1:8" x14ac:dyDescent="0.3">
      <c r="A1427" s="285"/>
      <c r="B1427" s="285"/>
      <c r="C1427" s="285"/>
      <c r="D1427" s="285"/>
      <c r="E1427" s="285"/>
      <c r="F1427" s="285"/>
      <c r="G1427" s="285"/>
      <c r="H1427" s="285"/>
    </row>
    <row r="1428" spans="1:8" x14ac:dyDescent="0.3">
      <c r="A1428" s="285"/>
      <c r="B1428" s="285"/>
      <c r="C1428" s="285"/>
      <c r="D1428" s="285"/>
      <c r="E1428" s="285"/>
      <c r="F1428" s="285"/>
      <c r="G1428" s="285"/>
      <c r="H1428" s="285"/>
    </row>
    <row r="1429" spans="1:8" x14ac:dyDescent="0.3">
      <c r="A1429" s="285"/>
      <c r="B1429" s="285"/>
      <c r="C1429" s="285"/>
      <c r="D1429" s="285"/>
      <c r="E1429" s="285"/>
      <c r="F1429" s="285"/>
      <c r="G1429" s="285"/>
      <c r="H1429" s="285"/>
    </row>
    <row r="1430" spans="1:8" ht="15" customHeight="1" x14ac:dyDescent="0.3">
      <c r="A1430" s="285"/>
      <c r="B1430" s="285"/>
      <c r="C1430" s="285"/>
      <c r="D1430" s="285"/>
      <c r="E1430" s="285"/>
      <c r="F1430" s="285"/>
      <c r="G1430" s="285"/>
      <c r="H1430" s="285"/>
    </row>
    <row r="1431" spans="1:8" x14ac:dyDescent="0.3">
      <c r="A1431" s="285"/>
      <c r="B1431" s="285"/>
      <c r="C1431" s="285"/>
      <c r="D1431" s="285"/>
      <c r="E1431" s="285"/>
      <c r="F1431" s="285"/>
      <c r="G1431" s="285"/>
      <c r="H1431" s="285"/>
    </row>
    <row r="1432" spans="1:8" ht="15" customHeight="1" x14ac:dyDescent="0.3">
      <c r="A1432" s="285"/>
      <c r="B1432" s="285"/>
      <c r="C1432" s="285"/>
      <c r="D1432" s="285"/>
      <c r="E1432" s="285"/>
      <c r="F1432" s="285"/>
      <c r="G1432" s="285"/>
      <c r="H1432" s="285"/>
    </row>
    <row r="1433" spans="1:8" ht="45" customHeight="1" x14ac:dyDescent="0.3">
      <c r="A1433" s="285"/>
      <c r="B1433" s="285"/>
      <c r="C1433" s="285"/>
      <c r="D1433" s="285"/>
      <c r="E1433" s="285"/>
      <c r="F1433" s="285"/>
      <c r="G1433" s="285"/>
      <c r="H1433" s="285"/>
    </row>
    <row r="1434" spans="1:8" x14ac:dyDescent="0.3">
      <c r="A1434" s="285"/>
      <c r="B1434" s="285"/>
      <c r="C1434" s="285"/>
      <c r="D1434" s="285"/>
      <c r="E1434" s="285"/>
      <c r="F1434" s="285"/>
      <c r="G1434" s="285"/>
      <c r="H1434" s="285"/>
    </row>
    <row r="1435" spans="1:8" x14ac:dyDescent="0.3">
      <c r="A1435" s="285"/>
      <c r="B1435" s="285"/>
      <c r="C1435" s="285"/>
      <c r="D1435" s="285"/>
      <c r="E1435" s="285"/>
      <c r="F1435" s="285"/>
      <c r="G1435" s="285"/>
      <c r="H1435" s="285"/>
    </row>
    <row r="1436" spans="1:8" x14ac:dyDescent="0.3">
      <c r="A1436" s="285"/>
      <c r="B1436" s="285"/>
      <c r="C1436" s="285"/>
      <c r="D1436" s="285"/>
      <c r="E1436" s="285"/>
      <c r="F1436" s="285"/>
      <c r="G1436" s="285"/>
      <c r="H1436" s="285"/>
    </row>
    <row r="1437" spans="1:8" s="238" customFormat="1" ht="82.2" customHeight="1" x14ac:dyDescent="0.3">
      <c r="A1437" s="285"/>
      <c r="B1437" s="285"/>
      <c r="C1437" s="285"/>
      <c r="D1437" s="285"/>
      <c r="E1437" s="285"/>
      <c r="F1437" s="285"/>
      <c r="G1437" s="285"/>
      <c r="H1437" s="285"/>
    </row>
    <row r="1438" spans="1:8" s="238" customFormat="1" x14ac:dyDescent="0.3">
      <c r="A1438" s="285"/>
      <c r="B1438" s="285"/>
      <c r="C1438" s="285"/>
      <c r="D1438" s="285"/>
      <c r="E1438" s="285"/>
      <c r="F1438" s="285"/>
      <c r="G1438" s="285"/>
      <c r="H1438" s="285"/>
    </row>
    <row r="1439" spans="1:8" x14ac:dyDescent="0.3">
      <c r="A1439" s="285"/>
      <c r="B1439" s="285"/>
      <c r="C1439" s="285"/>
      <c r="D1439" s="285"/>
      <c r="E1439" s="285"/>
      <c r="F1439" s="285"/>
      <c r="G1439" s="285"/>
      <c r="H1439" s="285"/>
    </row>
    <row r="1440" spans="1:8" x14ac:dyDescent="0.3">
      <c r="A1440" s="285"/>
      <c r="B1440" s="285"/>
      <c r="C1440" s="285"/>
      <c r="D1440" s="285"/>
      <c r="E1440" s="285"/>
      <c r="F1440" s="285"/>
      <c r="G1440" s="285"/>
      <c r="H1440" s="285"/>
    </row>
    <row r="1441" spans="1:8" x14ac:dyDescent="0.3">
      <c r="A1441" s="285"/>
      <c r="B1441" s="285"/>
      <c r="C1441" s="285"/>
      <c r="D1441" s="285"/>
      <c r="E1441" s="285"/>
      <c r="F1441" s="285"/>
      <c r="G1441" s="285"/>
      <c r="H1441" s="285"/>
    </row>
    <row r="1442" spans="1:8" x14ac:dyDescent="0.3">
      <c r="A1442" s="285"/>
      <c r="B1442" s="285"/>
      <c r="C1442" s="285"/>
      <c r="D1442" s="285"/>
      <c r="E1442" s="285"/>
      <c r="F1442" s="285"/>
      <c r="G1442" s="285"/>
      <c r="H1442" s="285"/>
    </row>
    <row r="1443" spans="1:8" x14ac:dyDescent="0.3">
      <c r="A1443" s="285"/>
      <c r="B1443" s="285"/>
      <c r="C1443" s="285"/>
      <c r="D1443" s="285"/>
      <c r="E1443" s="285"/>
      <c r="F1443" s="285"/>
      <c r="G1443" s="285"/>
      <c r="H1443" s="285"/>
    </row>
    <row r="1444" spans="1:8" x14ac:dyDescent="0.3">
      <c r="A1444" s="285"/>
      <c r="B1444" s="285"/>
      <c r="C1444" s="285"/>
      <c r="D1444" s="285"/>
      <c r="E1444" s="285"/>
      <c r="F1444" s="285"/>
      <c r="G1444" s="285"/>
      <c r="H1444" s="285"/>
    </row>
    <row r="1445" spans="1:8" x14ac:dyDescent="0.3">
      <c r="A1445" s="285"/>
      <c r="B1445" s="285"/>
      <c r="C1445" s="285"/>
      <c r="D1445" s="285"/>
      <c r="E1445" s="285"/>
      <c r="F1445" s="285"/>
      <c r="G1445" s="285"/>
      <c r="H1445" s="285"/>
    </row>
    <row r="1446" spans="1:8" x14ac:dyDescent="0.3">
      <c r="A1446" s="285"/>
      <c r="B1446" s="285"/>
      <c r="C1446" s="285"/>
      <c r="D1446" s="285"/>
      <c r="E1446" s="285"/>
      <c r="F1446" s="285"/>
      <c r="G1446" s="285"/>
      <c r="H1446" s="285"/>
    </row>
    <row r="1447" spans="1:8" x14ac:dyDescent="0.3">
      <c r="A1447" s="285"/>
      <c r="B1447" s="285"/>
      <c r="C1447" s="285"/>
      <c r="D1447" s="285"/>
      <c r="E1447" s="285"/>
      <c r="F1447" s="285"/>
      <c r="G1447" s="285"/>
      <c r="H1447" s="285"/>
    </row>
    <row r="1448" spans="1:8" ht="20.399999999999999" customHeight="1" x14ac:dyDescent="0.3">
      <c r="A1448" s="285"/>
      <c r="B1448" s="285"/>
      <c r="C1448" s="285"/>
      <c r="D1448" s="285"/>
      <c r="E1448" s="285"/>
      <c r="F1448" s="285"/>
      <c r="G1448" s="285"/>
      <c r="H1448" s="285"/>
    </row>
    <row r="1449" spans="1:8" x14ac:dyDescent="0.3">
      <c r="A1449" s="285"/>
      <c r="B1449" s="285"/>
      <c r="C1449" s="285"/>
      <c r="D1449" s="285"/>
      <c r="E1449" s="285"/>
      <c r="F1449" s="285"/>
      <c r="G1449" s="285"/>
      <c r="H1449" s="285"/>
    </row>
    <row r="1450" spans="1:8" x14ac:dyDescent="0.3">
      <c r="A1450" s="285"/>
      <c r="B1450" s="285"/>
      <c r="C1450" s="285"/>
      <c r="D1450" s="285"/>
      <c r="E1450" s="285"/>
      <c r="F1450" s="285"/>
      <c r="G1450" s="285"/>
      <c r="H1450" s="285"/>
    </row>
    <row r="1451" spans="1:8" x14ac:dyDescent="0.3">
      <c r="A1451" s="285"/>
      <c r="B1451" s="285"/>
      <c r="C1451" s="285"/>
      <c r="D1451" s="285"/>
      <c r="E1451" s="285"/>
      <c r="F1451" s="285"/>
      <c r="G1451" s="285"/>
      <c r="H1451" s="285"/>
    </row>
    <row r="1452" spans="1:8" x14ac:dyDescent="0.3">
      <c r="A1452" s="285"/>
      <c r="B1452" s="285"/>
      <c r="C1452" s="285"/>
      <c r="D1452" s="285"/>
      <c r="E1452" s="285"/>
      <c r="F1452" s="285"/>
      <c r="G1452" s="285"/>
      <c r="H1452" s="285"/>
    </row>
    <row r="1453" spans="1:8" x14ac:dyDescent="0.3">
      <c r="A1453" s="285"/>
      <c r="B1453" s="285"/>
      <c r="C1453" s="285"/>
      <c r="D1453" s="285"/>
      <c r="E1453" s="285"/>
      <c r="F1453" s="285"/>
      <c r="G1453" s="285"/>
      <c r="H1453" s="285"/>
    </row>
    <row r="1454" spans="1:8" ht="30" customHeight="1" x14ac:dyDescent="0.3">
      <c r="A1454" s="285"/>
      <c r="B1454" s="285"/>
      <c r="C1454" s="285"/>
      <c r="D1454" s="285"/>
      <c r="E1454" s="285"/>
      <c r="F1454" s="285"/>
      <c r="G1454" s="285"/>
      <c r="H1454" s="285"/>
    </row>
    <row r="1455" spans="1:8" ht="15" customHeight="1" x14ac:dyDescent="0.3">
      <c r="A1455" s="285"/>
      <c r="B1455" s="285"/>
      <c r="C1455" s="285"/>
      <c r="D1455" s="285"/>
      <c r="E1455" s="285"/>
      <c r="F1455" s="285"/>
      <c r="G1455" s="285"/>
      <c r="H1455" s="285"/>
    </row>
    <row r="1456" spans="1:8" x14ac:dyDescent="0.3">
      <c r="A1456" s="285"/>
      <c r="B1456" s="285"/>
      <c r="C1456" s="285"/>
      <c r="D1456" s="285"/>
      <c r="E1456" s="285"/>
      <c r="F1456" s="285"/>
      <c r="G1456" s="285"/>
      <c r="H1456" s="285"/>
    </row>
    <row r="1457" spans="1:8" x14ac:dyDescent="0.3">
      <c r="A1457" s="285"/>
      <c r="B1457" s="285"/>
      <c r="C1457" s="285"/>
      <c r="D1457" s="285"/>
      <c r="E1457" s="285"/>
      <c r="F1457" s="285"/>
      <c r="G1457" s="285"/>
      <c r="H1457" s="285"/>
    </row>
    <row r="1458" spans="1:8" x14ac:dyDescent="0.3">
      <c r="A1458" s="285"/>
      <c r="B1458" s="285"/>
      <c r="C1458" s="285"/>
      <c r="D1458" s="285"/>
      <c r="E1458" s="285"/>
      <c r="F1458" s="285"/>
      <c r="G1458" s="285"/>
      <c r="H1458" s="285"/>
    </row>
    <row r="1459" spans="1:8" x14ac:dyDescent="0.3">
      <c r="A1459" s="285"/>
      <c r="B1459" s="285"/>
      <c r="C1459" s="285"/>
      <c r="D1459" s="285"/>
      <c r="E1459" s="285"/>
      <c r="F1459" s="285"/>
      <c r="G1459" s="285"/>
      <c r="H1459" s="285"/>
    </row>
    <row r="1460" spans="1:8" x14ac:dyDescent="0.3">
      <c r="A1460" s="285"/>
      <c r="B1460" s="285"/>
      <c r="C1460" s="285"/>
      <c r="D1460" s="285"/>
      <c r="E1460" s="285"/>
      <c r="F1460" s="285"/>
      <c r="G1460" s="285"/>
      <c r="H1460" s="285"/>
    </row>
    <row r="1461" spans="1:8" x14ac:dyDescent="0.3">
      <c r="A1461" s="285"/>
      <c r="B1461" s="285"/>
      <c r="C1461" s="285"/>
      <c r="D1461" s="285"/>
      <c r="E1461" s="285"/>
      <c r="F1461" s="285"/>
      <c r="G1461" s="285"/>
      <c r="H1461" s="285"/>
    </row>
    <row r="1462" spans="1:8" ht="15" customHeight="1" x14ac:dyDescent="0.3">
      <c r="A1462" s="285"/>
      <c r="B1462" s="285"/>
      <c r="C1462" s="285"/>
      <c r="D1462" s="285"/>
      <c r="E1462" s="285"/>
      <c r="F1462" s="285"/>
      <c r="G1462" s="285"/>
      <c r="H1462" s="285"/>
    </row>
    <row r="1463" spans="1:8" ht="15" customHeight="1" x14ac:dyDescent="0.3">
      <c r="A1463" s="285"/>
      <c r="B1463" s="285"/>
      <c r="C1463" s="285"/>
      <c r="D1463" s="285"/>
      <c r="E1463" s="285"/>
      <c r="F1463" s="285"/>
      <c r="G1463" s="285"/>
      <c r="H1463" s="285"/>
    </row>
    <row r="1464" spans="1:8" x14ac:dyDescent="0.3">
      <c r="A1464" s="285"/>
      <c r="B1464" s="285"/>
      <c r="C1464" s="285"/>
      <c r="D1464" s="285"/>
      <c r="E1464" s="285"/>
      <c r="F1464" s="285"/>
      <c r="G1464" s="285"/>
      <c r="H1464" s="285"/>
    </row>
    <row r="1465" spans="1:8" x14ac:dyDescent="0.3">
      <c r="A1465" s="285"/>
      <c r="B1465" s="285"/>
      <c r="C1465" s="285"/>
      <c r="D1465" s="285"/>
      <c r="E1465" s="285"/>
      <c r="F1465" s="285"/>
      <c r="G1465" s="285"/>
      <c r="H1465" s="285"/>
    </row>
    <row r="1466" spans="1:8" x14ac:dyDescent="0.3">
      <c r="A1466" s="285"/>
      <c r="B1466" s="285"/>
      <c r="C1466" s="285"/>
      <c r="D1466" s="285"/>
      <c r="E1466" s="285"/>
      <c r="F1466" s="285"/>
      <c r="G1466" s="285"/>
      <c r="H1466" s="285"/>
    </row>
    <row r="1467" spans="1:8" x14ac:dyDescent="0.3">
      <c r="A1467" s="285"/>
      <c r="B1467" s="285"/>
      <c r="C1467" s="285"/>
      <c r="D1467" s="285"/>
      <c r="E1467" s="285"/>
      <c r="F1467" s="285"/>
      <c r="G1467" s="285"/>
      <c r="H1467" s="285"/>
    </row>
    <row r="1468" spans="1:8" x14ac:dyDescent="0.3">
      <c r="A1468" s="285"/>
      <c r="B1468" s="285"/>
      <c r="C1468" s="285"/>
      <c r="D1468" s="285"/>
      <c r="E1468" s="285"/>
      <c r="F1468" s="285"/>
      <c r="G1468" s="285"/>
      <c r="H1468" s="285"/>
    </row>
    <row r="1469" spans="1:8" ht="15" customHeight="1" x14ac:dyDescent="0.3">
      <c r="A1469" s="285"/>
      <c r="B1469" s="285"/>
      <c r="C1469" s="285"/>
      <c r="D1469" s="285"/>
      <c r="E1469" s="285"/>
      <c r="F1469" s="285"/>
      <c r="G1469" s="285"/>
      <c r="H1469" s="285"/>
    </row>
    <row r="1470" spans="1:8" x14ac:dyDescent="0.3">
      <c r="A1470" s="285"/>
      <c r="B1470" s="285"/>
      <c r="C1470" s="285"/>
      <c r="D1470" s="285"/>
      <c r="E1470" s="285"/>
      <c r="F1470" s="285"/>
      <c r="G1470" s="285"/>
      <c r="H1470" s="285"/>
    </row>
    <row r="1471" spans="1:8" ht="15" customHeight="1" x14ac:dyDescent="0.3">
      <c r="A1471" s="285"/>
      <c r="B1471" s="285"/>
      <c r="C1471" s="285"/>
      <c r="D1471" s="285"/>
      <c r="E1471" s="285"/>
      <c r="F1471" s="285"/>
      <c r="G1471" s="285"/>
      <c r="H1471" s="285"/>
    </row>
    <row r="1472" spans="1:8" ht="45" customHeight="1" x14ac:dyDescent="0.3">
      <c r="A1472" s="285"/>
      <c r="B1472" s="285"/>
      <c r="C1472" s="285"/>
      <c r="D1472" s="285"/>
      <c r="E1472" s="285"/>
      <c r="F1472" s="285"/>
      <c r="G1472" s="285"/>
      <c r="H1472" s="285"/>
    </row>
    <row r="1473" spans="1:8" x14ac:dyDescent="0.3">
      <c r="A1473" s="285"/>
      <c r="B1473" s="285"/>
      <c r="C1473" s="285"/>
      <c r="D1473" s="285"/>
      <c r="E1473" s="285"/>
      <c r="F1473" s="285"/>
      <c r="G1473" s="285"/>
      <c r="H1473" s="285"/>
    </row>
    <row r="1474" spans="1:8" x14ac:dyDescent="0.3">
      <c r="A1474" s="285"/>
      <c r="B1474" s="285"/>
      <c r="C1474" s="285"/>
      <c r="D1474" s="285"/>
      <c r="E1474" s="285"/>
      <c r="F1474" s="285"/>
      <c r="G1474" s="285"/>
      <c r="H1474" s="285"/>
    </row>
    <row r="1475" spans="1:8" x14ac:dyDescent="0.3">
      <c r="A1475" s="285"/>
      <c r="B1475" s="285"/>
      <c r="C1475" s="285"/>
      <c r="D1475" s="285"/>
      <c r="E1475" s="285"/>
      <c r="F1475" s="285"/>
      <c r="G1475" s="285"/>
      <c r="H1475" s="285"/>
    </row>
    <row r="1476" spans="1:8" s="238" customFormat="1" ht="86.4" customHeight="1" x14ac:dyDescent="0.3">
      <c r="A1476" s="285"/>
      <c r="B1476" s="285"/>
      <c r="C1476" s="285"/>
      <c r="D1476" s="285"/>
      <c r="E1476" s="285"/>
      <c r="F1476" s="285"/>
      <c r="G1476" s="285"/>
      <c r="H1476" s="285"/>
    </row>
    <row r="1477" spans="1:8" s="238" customFormat="1" x14ac:dyDescent="0.3">
      <c r="A1477" s="285"/>
      <c r="B1477" s="285"/>
      <c r="C1477" s="285"/>
      <c r="D1477" s="285"/>
      <c r="E1477" s="285"/>
      <c r="F1477" s="285"/>
      <c r="G1477" s="285"/>
      <c r="H1477" s="285"/>
    </row>
    <row r="1478" spans="1:8" x14ac:dyDescent="0.3">
      <c r="A1478" s="285"/>
      <c r="B1478" s="285"/>
      <c r="C1478" s="285"/>
      <c r="D1478" s="285"/>
      <c r="E1478" s="285"/>
      <c r="F1478" s="285"/>
      <c r="G1478" s="285"/>
      <c r="H1478" s="285"/>
    </row>
    <row r="1479" spans="1:8" x14ac:dyDescent="0.3">
      <c r="A1479" s="285"/>
      <c r="B1479" s="285"/>
      <c r="C1479" s="285"/>
      <c r="D1479" s="285"/>
      <c r="E1479" s="285"/>
      <c r="F1479" s="285"/>
      <c r="G1479" s="285"/>
      <c r="H1479" s="285"/>
    </row>
    <row r="1480" spans="1:8" x14ac:dyDescent="0.3">
      <c r="A1480" s="285"/>
      <c r="B1480" s="285"/>
      <c r="C1480" s="285"/>
      <c r="D1480" s="285"/>
      <c r="E1480" s="285"/>
      <c r="F1480" s="285"/>
      <c r="G1480" s="285"/>
      <c r="H1480" s="285"/>
    </row>
    <row r="1481" spans="1:8" x14ac:dyDescent="0.3">
      <c r="A1481" s="285"/>
      <c r="B1481" s="285"/>
      <c r="C1481" s="285"/>
      <c r="D1481" s="285"/>
      <c r="E1481" s="285"/>
      <c r="F1481" s="285"/>
      <c r="G1481" s="285"/>
      <c r="H1481" s="285"/>
    </row>
    <row r="1482" spans="1:8" x14ac:dyDescent="0.3">
      <c r="A1482" s="285"/>
      <c r="B1482" s="285"/>
      <c r="C1482" s="285"/>
      <c r="D1482" s="285"/>
      <c r="E1482" s="285"/>
      <c r="F1482" s="285"/>
      <c r="G1482" s="285"/>
      <c r="H1482" s="285"/>
    </row>
    <row r="1483" spans="1:8" ht="90" customHeight="1" x14ac:dyDescent="0.3">
      <c r="A1483" s="285"/>
      <c r="B1483" s="285"/>
      <c r="C1483" s="285"/>
      <c r="D1483" s="285"/>
      <c r="E1483" s="285"/>
      <c r="F1483" s="285"/>
      <c r="G1483" s="285"/>
      <c r="H1483" s="285"/>
    </row>
    <row r="1484" spans="1:8" x14ac:dyDescent="0.3">
      <c r="A1484" s="285"/>
      <c r="B1484" s="285"/>
      <c r="C1484" s="285"/>
      <c r="D1484" s="285"/>
      <c r="E1484" s="285"/>
      <c r="F1484" s="285"/>
      <c r="G1484" s="285"/>
      <c r="H1484" s="285"/>
    </row>
    <row r="1485" spans="1:8" x14ac:dyDescent="0.3">
      <c r="A1485" s="285"/>
      <c r="B1485" s="285"/>
      <c r="C1485" s="285"/>
      <c r="D1485" s="285"/>
      <c r="E1485" s="285"/>
      <c r="F1485" s="285"/>
      <c r="G1485" s="285"/>
      <c r="H1485" s="285"/>
    </row>
    <row r="1486" spans="1:8" x14ac:dyDescent="0.3">
      <c r="A1486" s="285"/>
      <c r="B1486" s="285"/>
      <c r="C1486" s="285"/>
      <c r="D1486" s="285"/>
      <c r="E1486" s="285"/>
      <c r="F1486" s="285"/>
      <c r="G1486" s="285"/>
      <c r="H1486" s="285"/>
    </row>
    <row r="1487" spans="1:8" ht="20.399999999999999" customHeight="1" x14ac:dyDescent="0.3">
      <c r="A1487" s="285"/>
      <c r="B1487" s="285"/>
      <c r="C1487" s="285"/>
      <c r="D1487" s="285"/>
      <c r="E1487" s="285"/>
      <c r="F1487" s="285"/>
      <c r="G1487" s="285"/>
      <c r="H1487" s="285"/>
    </row>
    <row r="1488" spans="1:8" x14ac:dyDescent="0.3">
      <c r="A1488" s="285"/>
      <c r="B1488" s="285"/>
      <c r="C1488" s="285"/>
      <c r="D1488" s="285"/>
      <c r="E1488" s="285"/>
      <c r="F1488" s="285"/>
      <c r="G1488" s="285"/>
      <c r="H1488" s="285"/>
    </row>
    <row r="1489" spans="1:8" x14ac:dyDescent="0.3">
      <c r="A1489" s="285"/>
      <c r="B1489" s="285"/>
      <c r="C1489" s="285"/>
      <c r="D1489" s="285"/>
      <c r="E1489" s="285"/>
      <c r="F1489" s="285"/>
      <c r="G1489" s="285"/>
      <c r="H1489" s="285"/>
    </row>
    <row r="1490" spans="1:8" x14ac:dyDescent="0.3">
      <c r="A1490" s="285"/>
      <c r="B1490" s="285"/>
      <c r="C1490" s="285"/>
      <c r="D1490" s="285"/>
      <c r="E1490" s="285"/>
      <c r="F1490" s="285"/>
      <c r="G1490" s="285"/>
      <c r="H1490" s="285"/>
    </row>
    <row r="1491" spans="1:8" x14ac:dyDescent="0.3">
      <c r="A1491" s="285"/>
      <c r="B1491" s="285"/>
      <c r="C1491" s="285"/>
      <c r="D1491" s="285"/>
      <c r="E1491" s="285"/>
      <c r="F1491" s="285"/>
      <c r="G1491" s="285"/>
      <c r="H1491" s="285"/>
    </row>
    <row r="1492" spans="1:8" x14ac:dyDescent="0.3">
      <c r="A1492" s="285"/>
      <c r="B1492" s="285"/>
      <c r="C1492" s="285"/>
      <c r="D1492" s="285"/>
      <c r="E1492" s="285"/>
      <c r="F1492" s="285"/>
      <c r="G1492" s="285"/>
      <c r="H1492" s="285"/>
    </row>
    <row r="1493" spans="1:8" ht="30" customHeight="1" x14ac:dyDescent="0.3">
      <c r="A1493" s="285"/>
      <c r="B1493" s="285"/>
      <c r="C1493" s="285"/>
      <c r="D1493" s="285"/>
      <c r="E1493" s="285"/>
      <c r="F1493" s="285"/>
      <c r="G1493" s="285"/>
      <c r="H1493" s="285"/>
    </row>
    <row r="1494" spans="1:8" ht="15" customHeight="1" x14ac:dyDescent="0.3">
      <c r="A1494" s="285"/>
      <c r="B1494" s="285"/>
      <c r="C1494" s="285"/>
      <c r="D1494" s="285"/>
      <c r="E1494" s="285"/>
      <c r="F1494" s="285"/>
      <c r="G1494" s="285"/>
      <c r="H1494" s="285"/>
    </row>
    <row r="1495" spans="1:8" x14ac:dyDescent="0.3">
      <c r="A1495" s="285"/>
      <c r="B1495" s="285"/>
      <c r="C1495" s="285"/>
      <c r="D1495" s="285"/>
      <c r="E1495" s="285"/>
      <c r="F1495" s="285"/>
      <c r="G1495" s="285"/>
      <c r="H1495" s="285"/>
    </row>
    <row r="1496" spans="1:8" x14ac:dyDescent="0.3">
      <c r="A1496" s="285"/>
      <c r="B1496" s="285"/>
      <c r="C1496" s="285"/>
      <c r="D1496" s="285"/>
      <c r="E1496" s="285"/>
      <c r="F1496" s="285"/>
      <c r="G1496" s="285"/>
      <c r="H1496" s="285"/>
    </row>
    <row r="1497" spans="1:8" x14ac:dyDescent="0.3">
      <c r="A1497" s="285"/>
      <c r="B1497" s="285"/>
      <c r="C1497" s="285"/>
      <c r="D1497" s="285"/>
      <c r="E1497" s="285"/>
      <c r="F1497" s="285"/>
      <c r="G1497" s="285"/>
      <c r="H1497" s="285"/>
    </row>
    <row r="1498" spans="1:8" x14ac:dyDescent="0.3">
      <c r="A1498" s="285"/>
      <c r="B1498" s="285"/>
      <c r="C1498" s="285"/>
      <c r="D1498" s="285"/>
      <c r="E1498" s="285"/>
      <c r="F1498" s="285"/>
      <c r="G1498" s="285"/>
      <c r="H1498" s="285"/>
    </row>
    <row r="1499" spans="1:8" x14ac:dyDescent="0.3">
      <c r="A1499" s="285"/>
      <c r="B1499" s="285"/>
      <c r="C1499" s="285"/>
      <c r="D1499" s="285"/>
      <c r="E1499" s="285"/>
      <c r="F1499" s="285"/>
      <c r="G1499" s="285"/>
      <c r="H1499" s="285"/>
    </row>
    <row r="1500" spans="1:8" x14ac:dyDescent="0.3">
      <c r="A1500" s="285"/>
      <c r="B1500" s="285"/>
      <c r="C1500" s="285"/>
      <c r="D1500" s="285"/>
      <c r="E1500" s="285"/>
      <c r="F1500" s="285"/>
      <c r="G1500" s="285"/>
      <c r="H1500" s="285"/>
    </row>
    <row r="1501" spans="1:8" ht="15" customHeight="1" x14ac:dyDescent="0.3">
      <c r="A1501" s="285"/>
      <c r="B1501" s="285"/>
      <c r="C1501" s="285"/>
      <c r="D1501" s="285"/>
      <c r="E1501" s="285"/>
      <c r="F1501" s="285"/>
      <c r="G1501" s="285"/>
      <c r="H1501" s="285"/>
    </row>
    <row r="1502" spans="1:8" ht="15" customHeight="1" x14ac:dyDescent="0.3">
      <c r="A1502" s="285"/>
      <c r="B1502" s="285"/>
      <c r="C1502" s="285"/>
      <c r="D1502" s="285"/>
      <c r="E1502" s="285"/>
      <c r="F1502" s="285"/>
      <c r="G1502" s="285"/>
      <c r="H1502" s="285"/>
    </row>
    <row r="1503" spans="1:8" x14ac:dyDescent="0.3">
      <c r="A1503" s="285"/>
      <c r="B1503" s="285"/>
      <c r="C1503" s="285"/>
      <c r="D1503" s="285"/>
      <c r="E1503" s="285"/>
      <c r="F1503" s="285"/>
      <c r="G1503" s="285"/>
      <c r="H1503" s="285"/>
    </row>
    <row r="1504" spans="1:8" x14ac:dyDescent="0.3">
      <c r="A1504" s="285"/>
      <c r="B1504" s="285"/>
      <c r="C1504" s="285"/>
      <c r="D1504" s="285"/>
      <c r="E1504" s="285"/>
      <c r="F1504" s="285"/>
      <c r="G1504" s="285"/>
      <c r="H1504" s="285"/>
    </row>
    <row r="1505" spans="1:8" x14ac:dyDescent="0.3">
      <c r="A1505" s="285"/>
      <c r="B1505" s="285"/>
      <c r="C1505" s="285"/>
      <c r="D1505" s="285"/>
      <c r="E1505" s="285"/>
      <c r="F1505" s="285"/>
      <c r="G1505" s="285"/>
      <c r="H1505" s="285"/>
    </row>
    <row r="1506" spans="1:8" x14ac:dyDescent="0.3">
      <c r="A1506" s="285"/>
      <c r="B1506" s="285"/>
      <c r="C1506" s="285"/>
      <c r="D1506" s="285"/>
      <c r="E1506" s="285"/>
      <c r="F1506" s="285"/>
      <c r="G1506" s="285"/>
      <c r="H1506" s="285"/>
    </row>
    <row r="1507" spans="1:8" x14ac:dyDescent="0.3">
      <c r="A1507" s="285"/>
      <c r="B1507" s="285"/>
      <c r="C1507" s="285"/>
      <c r="D1507" s="285"/>
      <c r="E1507" s="285"/>
      <c r="F1507" s="285"/>
      <c r="G1507" s="285"/>
      <c r="H1507" s="285"/>
    </row>
    <row r="1508" spans="1:8" x14ac:dyDescent="0.3">
      <c r="A1508" s="285"/>
      <c r="B1508" s="285"/>
      <c r="C1508" s="285"/>
      <c r="D1508" s="285"/>
      <c r="E1508" s="285"/>
      <c r="F1508" s="285"/>
      <c r="G1508" s="285"/>
      <c r="H1508" s="285"/>
    </row>
    <row r="1509" spans="1:8" x14ac:dyDescent="0.3">
      <c r="A1509" s="285"/>
      <c r="B1509" s="285"/>
      <c r="C1509" s="285"/>
      <c r="D1509" s="285"/>
      <c r="E1509" s="285"/>
      <c r="F1509" s="285"/>
      <c r="G1509" s="285"/>
      <c r="H1509" s="285"/>
    </row>
    <row r="1510" spans="1:8" ht="15" customHeight="1" x14ac:dyDescent="0.3">
      <c r="A1510" s="285"/>
      <c r="B1510" s="285"/>
      <c r="C1510" s="285"/>
      <c r="D1510" s="285"/>
      <c r="E1510" s="285"/>
      <c r="F1510" s="285"/>
      <c r="G1510" s="285"/>
      <c r="H1510" s="285"/>
    </row>
    <row r="1511" spans="1:8" x14ac:dyDescent="0.3">
      <c r="A1511" s="285"/>
      <c r="B1511" s="285"/>
      <c r="C1511" s="285"/>
      <c r="D1511" s="285"/>
      <c r="E1511" s="285"/>
      <c r="F1511" s="285"/>
      <c r="G1511" s="285"/>
      <c r="H1511" s="285"/>
    </row>
    <row r="1512" spans="1:8" ht="20.399999999999999" customHeight="1" x14ac:dyDescent="0.3">
      <c r="A1512" s="285"/>
      <c r="B1512" s="285"/>
      <c r="C1512" s="285"/>
      <c r="D1512" s="285"/>
      <c r="E1512" s="285"/>
      <c r="F1512" s="285"/>
      <c r="G1512" s="285"/>
      <c r="H1512" s="285"/>
    </row>
    <row r="1513" spans="1:8" x14ac:dyDescent="0.3">
      <c r="A1513" s="285"/>
      <c r="B1513" s="285"/>
      <c r="C1513" s="285"/>
      <c r="D1513" s="285"/>
      <c r="E1513" s="285"/>
      <c r="F1513" s="285"/>
      <c r="G1513" s="285"/>
      <c r="H1513" s="285"/>
    </row>
    <row r="1514" spans="1:8" x14ac:dyDescent="0.3">
      <c r="A1514" s="285"/>
      <c r="B1514" s="285"/>
      <c r="C1514" s="285"/>
      <c r="D1514" s="285"/>
      <c r="E1514" s="285"/>
      <c r="F1514" s="285"/>
      <c r="G1514" s="285"/>
      <c r="H1514" s="285"/>
    </row>
    <row r="1515" spans="1:8" s="238" customFormat="1" ht="36" customHeight="1" x14ac:dyDescent="0.3">
      <c r="A1515" s="285"/>
      <c r="B1515" s="285"/>
      <c r="C1515" s="285"/>
      <c r="D1515" s="285"/>
      <c r="E1515" s="285"/>
      <c r="F1515" s="285"/>
      <c r="G1515" s="285"/>
      <c r="H1515" s="285"/>
    </row>
    <row r="1516" spans="1:8" s="238" customFormat="1" x14ac:dyDescent="0.3">
      <c r="A1516" s="285"/>
      <c r="B1516" s="285"/>
      <c r="C1516" s="285"/>
      <c r="D1516" s="285"/>
      <c r="E1516" s="285"/>
      <c r="F1516" s="285"/>
      <c r="G1516" s="285"/>
      <c r="H1516" s="285"/>
    </row>
    <row r="1517" spans="1:8" x14ac:dyDescent="0.3">
      <c r="A1517" s="285"/>
      <c r="B1517" s="285"/>
      <c r="C1517" s="285"/>
      <c r="D1517" s="285"/>
      <c r="E1517" s="285"/>
      <c r="F1517" s="285"/>
      <c r="G1517" s="285"/>
      <c r="H1517" s="285"/>
    </row>
    <row r="1518" spans="1:8" x14ac:dyDescent="0.3">
      <c r="A1518" s="285"/>
      <c r="B1518" s="285"/>
      <c r="C1518" s="285"/>
      <c r="D1518" s="285"/>
      <c r="E1518" s="285"/>
      <c r="F1518" s="285"/>
      <c r="G1518" s="285"/>
      <c r="H1518" s="285"/>
    </row>
    <row r="1519" spans="1:8" ht="88.95" customHeight="1" x14ac:dyDescent="0.3">
      <c r="A1519" s="285"/>
      <c r="B1519" s="285"/>
      <c r="C1519" s="285"/>
      <c r="D1519" s="285"/>
      <c r="E1519" s="285"/>
      <c r="F1519" s="285"/>
      <c r="G1519" s="285"/>
      <c r="H1519" s="285"/>
    </row>
    <row r="1520" spans="1:8" x14ac:dyDescent="0.3">
      <c r="A1520" s="285"/>
      <c r="B1520" s="285"/>
      <c r="C1520" s="285"/>
      <c r="D1520" s="285"/>
      <c r="E1520" s="285"/>
      <c r="F1520" s="285"/>
      <c r="G1520" s="285"/>
      <c r="H1520" s="285"/>
    </row>
    <row r="1521" spans="1:8" x14ac:dyDescent="0.3">
      <c r="A1521" s="285"/>
      <c r="B1521" s="285"/>
      <c r="C1521" s="285"/>
      <c r="D1521" s="285"/>
      <c r="E1521" s="285"/>
      <c r="F1521" s="285"/>
      <c r="G1521" s="285"/>
      <c r="H1521" s="285"/>
    </row>
    <row r="1522" spans="1:8" x14ac:dyDescent="0.3">
      <c r="A1522" s="285"/>
      <c r="B1522" s="285"/>
      <c r="C1522" s="285"/>
      <c r="D1522" s="285"/>
      <c r="E1522" s="285"/>
      <c r="F1522" s="285"/>
      <c r="G1522" s="285"/>
      <c r="H1522" s="285"/>
    </row>
    <row r="1523" spans="1:8" x14ac:dyDescent="0.3">
      <c r="A1523" s="285"/>
      <c r="B1523" s="285"/>
      <c r="C1523" s="285"/>
      <c r="D1523" s="285"/>
      <c r="E1523" s="285"/>
      <c r="F1523" s="285"/>
      <c r="G1523" s="285"/>
      <c r="H1523" s="285"/>
    </row>
    <row r="1524" spans="1:8" x14ac:dyDescent="0.3">
      <c r="A1524" s="285"/>
      <c r="B1524" s="285"/>
      <c r="C1524" s="285"/>
      <c r="D1524" s="285"/>
      <c r="E1524" s="285"/>
      <c r="F1524" s="285"/>
      <c r="G1524" s="285"/>
      <c r="H1524" s="285"/>
    </row>
    <row r="1525" spans="1:8" x14ac:dyDescent="0.3">
      <c r="A1525" s="285"/>
      <c r="B1525" s="285"/>
      <c r="C1525" s="285"/>
      <c r="D1525" s="285"/>
      <c r="E1525" s="285"/>
      <c r="F1525" s="285"/>
      <c r="G1525" s="285"/>
      <c r="H1525" s="285"/>
    </row>
    <row r="1526" spans="1:8" x14ac:dyDescent="0.3">
      <c r="A1526" s="285"/>
      <c r="B1526" s="285"/>
      <c r="C1526" s="285"/>
      <c r="D1526" s="285"/>
      <c r="E1526" s="285"/>
      <c r="F1526" s="285"/>
      <c r="G1526" s="285"/>
      <c r="H1526" s="285"/>
    </row>
    <row r="1527" spans="1:8" ht="15" customHeight="1" x14ac:dyDescent="0.3">
      <c r="A1527" s="285"/>
      <c r="B1527" s="285"/>
      <c r="C1527" s="285"/>
      <c r="D1527" s="285"/>
      <c r="E1527" s="285"/>
      <c r="F1527" s="285"/>
      <c r="G1527" s="285"/>
      <c r="H1527" s="285"/>
    </row>
    <row r="1528" spans="1:8" x14ac:dyDescent="0.3">
      <c r="A1528" s="285"/>
      <c r="B1528" s="285"/>
      <c r="C1528" s="285"/>
      <c r="D1528" s="285"/>
      <c r="E1528" s="285"/>
      <c r="F1528" s="285"/>
      <c r="G1528" s="285"/>
      <c r="H1528" s="285"/>
    </row>
    <row r="1529" spans="1:8" x14ac:dyDescent="0.3">
      <c r="A1529" s="285"/>
      <c r="B1529" s="285"/>
      <c r="C1529" s="285"/>
      <c r="D1529" s="285"/>
      <c r="E1529" s="285"/>
      <c r="F1529" s="285"/>
      <c r="G1529" s="285"/>
      <c r="H1529" s="285"/>
    </row>
    <row r="1530" spans="1:8" ht="20.399999999999999" customHeight="1" x14ac:dyDescent="0.3">
      <c r="A1530" s="285"/>
      <c r="B1530" s="285"/>
      <c r="C1530" s="285"/>
      <c r="D1530" s="285"/>
      <c r="E1530" s="285"/>
      <c r="F1530" s="285"/>
      <c r="G1530" s="285"/>
      <c r="H1530" s="285"/>
    </row>
    <row r="1531" spans="1:8" x14ac:dyDescent="0.3">
      <c r="A1531" s="285"/>
      <c r="B1531" s="285"/>
      <c r="C1531" s="285"/>
      <c r="D1531" s="285"/>
      <c r="E1531" s="285"/>
      <c r="F1531" s="285"/>
      <c r="G1531" s="285"/>
      <c r="H1531" s="285"/>
    </row>
    <row r="1532" spans="1:8" x14ac:dyDescent="0.3">
      <c r="A1532" s="285"/>
      <c r="B1532" s="285"/>
      <c r="C1532" s="285"/>
      <c r="D1532" s="285"/>
      <c r="E1532" s="285"/>
      <c r="F1532" s="285"/>
      <c r="G1532" s="285"/>
      <c r="H1532" s="285"/>
    </row>
    <row r="1533" spans="1:8" x14ac:dyDescent="0.3">
      <c r="A1533" s="285"/>
      <c r="B1533" s="285"/>
      <c r="C1533" s="285"/>
      <c r="D1533" s="285"/>
      <c r="E1533" s="285"/>
      <c r="F1533" s="285"/>
      <c r="G1533" s="285"/>
      <c r="H1533" s="285"/>
    </row>
    <row r="1534" spans="1:8" x14ac:dyDescent="0.3">
      <c r="A1534" s="285"/>
      <c r="B1534" s="285"/>
      <c r="C1534" s="285"/>
      <c r="D1534" s="285"/>
      <c r="E1534" s="285"/>
      <c r="F1534" s="285"/>
      <c r="G1534" s="285"/>
      <c r="H1534" s="285"/>
    </row>
    <row r="1535" spans="1:8" x14ac:dyDescent="0.3">
      <c r="A1535" s="285"/>
      <c r="B1535" s="285"/>
      <c r="C1535" s="285"/>
      <c r="D1535" s="285"/>
      <c r="E1535" s="285"/>
      <c r="F1535" s="285"/>
      <c r="G1535" s="285"/>
      <c r="H1535" s="285"/>
    </row>
    <row r="1536" spans="1:8" x14ac:dyDescent="0.3">
      <c r="A1536" s="285"/>
      <c r="B1536" s="285"/>
      <c r="C1536" s="285"/>
      <c r="D1536" s="285"/>
      <c r="E1536" s="285"/>
      <c r="F1536" s="285"/>
      <c r="G1536" s="285"/>
      <c r="H1536" s="285"/>
    </row>
    <row r="1537" spans="1:8" x14ac:dyDescent="0.3">
      <c r="A1537" s="285"/>
      <c r="B1537" s="285"/>
      <c r="C1537" s="285"/>
      <c r="D1537" s="285"/>
      <c r="E1537" s="285"/>
      <c r="F1537" s="285"/>
      <c r="G1537" s="285"/>
      <c r="H1537" s="285"/>
    </row>
    <row r="1538" spans="1:8" x14ac:dyDescent="0.3">
      <c r="A1538" s="285"/>
      <c r="B1538" s="285"/>
      <c r="C1538" s="285"/>
      <c r="D1538" s="285"/>
      <c r="E1538" s="285"/>
      <c r="F1538" s="285"/>
      <c r="G1538" s="285"/>
      <c r="H1538" s="285"/>
    </row>
    <row r="1539" spans="1:8" x14ac:dyDescent="0.3">
      <c r="A1539" s="285"/>
      <c r="B1539" s="285"/>
      <c r="C1539" s="285"/>
      <c r="D1539" s="285"/>
      <c r="E1539" s="285"/>
      <c r="F1539" s="285"/>
      <c r="G1539" s="285"/>
      <c r="H1539" s="285"/>
    </row>
    <row r="1540" spans="1:8" ht="15" customHeight="1" x14ac:dyDescent="0.3">
      <c r="A1540" s="285"/>
      <c r="B1540" s="285"/>
      <c r="C1540" s="285"/>
      <c r="D1540" s="285"/>
      <c r="E1540" s="285"/>
      <c r="F1540" s="285"/>
      <c r="G1540" s="285"/>
      <c r="H1540" s="285"/>
    </row>
    <row r="1541" spans="1:8" ht="15" customHeight="1" x14ac:dyDescent="0.3">
      <c r="A1541" s="285"/>
      <c r="B1541" s="285"/>
      <c r="C1541" s="285"/>
      <c r="D1541" s="285"/>
      <c r="E1541" s="285"/>
      <c r="F1541" s="285"/>
      <c r="G1541" s="285"/>
      <c r="H1541" s="285"/>
    </row>
    <row r="1542" spans="1:8" x14ac:dyDescent="0.3">
      <c r="A1542" s="285"/>
      <c r="B1542" s="285"/>
      <c r="C1542" s="285"/>
      <c r="D1542" s="285"/>
      <c r="E1542" s="285"/>
      <c r="F1542" s="285"/>
      <c r="G1542" s="285"/>
      <c r="H1542" s="285"/>
    </row>
    <row r="1543" spans="1:8" x14ac:dyDescent="0.3">
      <c r="A1543" s="285"/>
      <c r="B1543" s="285"/>
      <c r="C1543" s="285"/>
      <c r="D1543" s="285"/>
      <c r="E1543" s="285"/>
      <c r="F1543" s="285"/>
      <c r="G1543" s="285"/>
      <c r="H1543" s="285"/>
    </row>
    <row r="1544" spans="1:8" x14ac:dyDescent="0.3">
      <c r="A1544" s="285"/>
      <c r="B1544" s="285"/>
      <c r="C1544" s="285"/>
      <c r="D1544" s="285"/>
      <c r="E1544" s="285"/>
      <c r="F1544" s="285"/>
      <c r="G1544" s="285"/>
      <c r="H1544" s="285"/>
    </row>
    <row r="1545" spans="1:8" x14ac:dyDescent="0.3">
      <c r="A1545" s="285"/>
      <c r="B1545" s="285"/>
      <c r="C1545" s="285"/>
      <c r="D1545" s="285"/>
      <c r="E1545" s="285"/>
      <c r="F1545" s="285"/>
      <c r="G1545" s="285"/>
      <c r="H1545" s="285"/>
    </row>
    <row r="1546" spans="1:8" x14ac:dyDescent="0.3">
      <c r="A1546" s="285"/>
      <c r="B1546" s="285"/>
      <c r="C1546" s="285"/>
      <c r="D1546" s="285"/>
      <c r="E1546" s="285"/>
      <c r="F1546" s="285"/>
      <c r="G1546" s="285"/>
      <c r="H1546" s="285"/>
    </row>
    <row r="1547" spans="1:8" x14ac:dyDescent="0.3">
      <c r="A1547" s="285"/>
      <c r="B1547" s="285"/>
      <c r="C1547" s="285"/>
      <c r="D1547" s="285"/>
      <c r="E1547" s="285"/>
      <c r="F1547" s="285"/>
      <c r="G1547" s="285"/>
      <c r="H1547" s="285"/>
    </row>
    <row r="1548" spans="1:8" x14ac:dyDescent="0.3">
      <c r="A1548" s="285"/>
      <c r="B1548" s="285"/>
      <c r="C1548" s="285"/>
      <c r="D1548" s="285"/>
      <c r="E1548" s="285"/>
      <c r="F1548" s="285"/>
      <c r="G1548" s="285"/>
      <c r="H1548" s="285"/>
    </row>
    <row r="1549" spans="1:8" ht="15" customHeight="1" x14ac:dyDescent="0.3">
      <c r="A1549" s="285"/>
      <c r="B1549" s="285"/>
      <c r="C1549" s="285"/>
      <c r="D1549" s="285"/>
      <c r="E1549" s="285"/>
      <c r="F1549" s="285"/>
      <c r="G1549" s="285"/>
      <c r="H1549" s="285"/>
    </row>
    <row r="1550" spans="1:8" x14ac:dyDescent="0.3">
      <c r="A1550" s="285"/>
      <c r="B1550" s="285"/>
      <c r="C1550" s="285"/>
      <c r="D1550" s="285"/>
      <c r="E1550" s="285"/>
      <c r="F1550" s="285"/>
      <c r="G1550" s="285"/>
      <c r="H1550" s="285"/>
    </row>
    <row r="1551" spans="1:8" x14ac:dyDescent="0.3">
      <c r="A1551" s="285"/>
      <c r="B1551" s="285"/>
      <c r="C1551" s="285"/>
      <c r="D1551" s="285"/>
      <c r="E1551" s="285"/>
      <c r="F1551" s="285"/>
      <c r="G1551" s="285"/>
      <c r="H1551" s="285"/>
    </row>
    <row r="1552" spans="1:8" x14ac:dyDescent="0.3">
      <c r="A1552" s="285"/>
      <c r="B1552" s="285"/>
      <c r="C1552" s="285"/>
      <c r="D1552" s="285"/>
      <c r="E1552" s="285"/>
      <c r="F1552" s="285"/>
      <c r="G1552" s="285"/>
      <c r="H1552" s="285"/>
    </row>
    <row r="1553" spans="1:8" x14ac:dyDescent="0.3">
      <c r="A1553" s="285"/>
      <c r="B1553" s="285"/>
      <c r="C1553" s="285"/>
      <c r="D1553" s="285"/>
      <c r="E1553" s="285"/>
      <c r="F1553" s="285"/>
      <c r="G1553" s="285"/>
      <c r="H1553" s="285"/>
    </row>
    <row r="1554" spans="1:8" s="238" customFormat="1" x14ac:dyDescent="0.3">
      <c r="A1554" s="285"/>
      <c r="B1554" s="285"/>
      <c r="C1554" s="285"/>
      <c r="D1554" s="285"/>
      <c r="E1554" s="285"/>
      <c r="F1554" s="285"/>
      <c r="G1554" s="285"/>
      <c r="H1554" s="285"/>
    </row>
    <row r="1555" spans="1:8" s="238" customFormat="1" ht="20.399999999999999" customHeight="1" x14ac:dyDescent="0.3">
      <c r="A1555" s="285"/>
      <c r="B1555" s="285"/>
      <c r="C1555" s="285"/>
      <c r="D1555" s="285"/>
      <c r="E1555" s="285"/>
      <c r="F1555" s="285"/>
      <c r="G1555" s="285"/>
      <c r="H1555" s="285"/>
    </row>
    <row r="1556" spans="1:8" x14ac:dyDescent="0.3">
      <c r="A1556" s="285"/>
      <c r="B1556" s="285"/>
      <c r="C1556" s="285"/>
      <c r="D1556" s="285"/>
      <c r="E1556" s="285"/>
      <c r="F1556" s="285"/>
      <c r="G1556" s="285"/>
      <c r="H1556" s="285"/>
    </row>
    <row r="1557" spans="1:8" x14ac:dyDescent="0.3">
      <c r="A1557" s="285"/>
      <c r="B1557" s="285"/>
      <c r="C1557" s="285"/>
      <c r="D1557" s="285"/>
      <c r="E1557" s="285"/>
      <c r="F1557" s="285"/>
      <c r="G1557" s="285"/>
      <c r="H1557" s="285"/>
    </row>
    <row r="1558" spans="1:8" ht="37.200000000000003" customHeight="1" x14ac:dyDescent="0.3">
      <c r="A1558" s="285"/>
      <c r="B1558" s="285"/>
      <c r="C1558" s="285"/>
      <c r="D1558" s="285"/>
      <c r="E1558" s="285"/>
      <c r="F1558" s="285"/>
      <c r="G1558" s="285"/>
      <c r="H1558" s="285"/>
    </row>
    <row r="1559" spans="1:8" x14ac:dyDescent="0.3">
      <c r="A1559" s="285"/>
      <c r="B1559" s="285"/>
      <c r="C1559" s="285"/>
      <c r="D1559" s="285"/>
      <c r="E1559" s="285"/>
      <c r="F1559" s="285"/>
      <c r="G1559" s="285"/>
      <c r="H1559" s="285"/>
    </row>
    <row r="1560" spans="1:8" x14ac:dyDescent="0.3">
      <c r="A1560" s="285"/>
      <c r="B1560" s="285"/>
      <c r="C1560" s="285"/>
      <c r="D1560" s="285"/>
      <c r="E1560" s="285"/>
      <c r="F1560" s="285"/>
      <c r="G1560" s="285"/>
      <c r="H1560" s="285"/>
    </row>
    <row r="1561" spans="1:8" x14ac:dyDescent="0.3">
      <c r="A1561" s="285"/>
      <c r="B1561" s="285"/>
      <c r="C1561" s="285"/>
      <c r="D1561" s="285"/>
      <c r="E1561" s="285"/>
      <c r="F1561" s="285"/>
      <c r="G1561" s="285"/>
      <c r="H1561" s="285"/>
    </row>
    <row r="1562" spans="1:8" ht="87.6" customHeight="1" x14ac:dyDescent="0.3">
      <c r="A1562" s="285"/>
      <c r="B1562" s="285"/>
      <c r="C1562" s="285"/>
      <c r="D1562" s="285"/>
      <c r="E1562" s="285"/>
      <c r="F1562" s="285"/>
      <c r="G1562" s="285"/>
      <c r="H1562" s="285"/>
    </row>
    <row r="1563" spans="1:8" x14ac:dyDescent="0.3">
      <c r="A1563" s="285"/>
      <c r="B1563" s="285"/>
      <c r="C1563" s="285"/>
      <c r="D1563" s="285"/>
      <c r="E1563" s="285"/>
      <c r="F1563" s="285"/>
      <c r="G1563" s="285"/>
      <c r="H1563" s="285"/>
    </row>
    <row r="1564" spans="1:8" x14ac:dyDescent="0.3">
      <c r="A1564" s="285"/>
      <c r="B1564" s="285"/>
      <c r="C1564" s="285"/>
      <c r="D1564" s="285"/>
      <c r="E1564" s="285"/>
      <c r="F1564" s="285"/>
      <c r="G1564" s="285"/>
      <c r="H1564" s="285"/>
    </row>
    <row r="1565" spans="1:8" x14ac:dyDescent="0.3">
      <c r="A1565" s="285"/>
      <c r="B1565" s="285"/>
      <c r="C1565" s="285"/>
      <c r="D1565" s="285"/>
      <c r="E1565" s="285"/>
      <c r="F1565" s="285"/>
      <c r="G1565" s="285"/>
      <c r="H1565" s="285"/>
    </row>
    <row r="1566" spans="1:8" ht="15" customHeight="1" x14ac:dyDescent="0.3">
      <c r="A1566" s="285"/>
      <c r="B1566" s="285"/>
      <c r="C1566" s="285"/>
      <c r="D1566" s="285"/>
      <c r="E1566" s="285"/>
      <c r="F1566" s="285"/>
      <c r="G1566" s="285"/>
      <c r="H1566" s="285"/>
    </row>
    <row r="1567" spans="1:8" ht="15" customHeight="1" x14ac:dyDescent="0.3">
      <c r="A1567" s="285"/>
      <c r="B1567" s="285"/>
      <c r="C1567" s="285"/>
      <c r="D1567" s="285"/>
      <c r="E1567" s="285"/>
      <c r="F1567" s="285"/>
      <c r="G1567" s="285"/>
      <c r="H1567" s="285"/>
    </row>
    <row r="1568" spans="1:8" x14ac:dyDescent="0.3">
      <c r="A1568" s="285"/>
      <c r="B1568" s="285"/>
      <c r="C1568" s="285"/>
      <c r="D1568" s="285"/>
      <c r="E1568" s="285"/>
      <c r="F1568" s="285"/>
      <c r="G1568" s="285"/>
      <c r="H1568" s="285"/>
    </row>
    <row r="1569" spans="1:8" x14ac:dyDescent="0.3">
      <c r="A1569" s="285"/>
      <c r="B1569" s="285"/>
      <c r="C1569" s="285"/>
      <c r="D1569" s="285"/>
      <c r="E1569" s="285"/>
      <c r="F1569" s="285"/>
      <c r="G1569" s="285"/>
      <c r="H1569" s="285"/>
    </row>
    <row r="1570" spans="1:8" x14ac:dyDescent="0.3">
      <c r="A1570" s="285"/>
      <c r="B1570" s="285"/>
      <c r="C1570" s="285"/>
      <c r="D1570" s="285"/>
      <c r="E1570" s="285"/>
      <c r="F1570" s="285"/>
      <c r="G1570" s="285"/>
      <c r="H1570" s="285"/>
    </row>
    <row r="1571" spans="1:8" x14ac:dyDescent="0.3">
      <c r="A1571" s="285"/>
      <c r="B1571" s="285"/>
      <c r="C1571" s="285"/>
      <c r="D1571" s="285"/>
      <c r="E1571" s="285"/>
      <c r="F1571" s="285"/>
      <c r="G1571" s="285"/>
      <c r="H1571" s="285"/>
    </row>
    <row r="1572" spans="1:8" x14ac:dyDescent="0.3">
      <c r="A1572" s="285"/>
      <c r="B1572" s="285"/>
      <c r="C1572" s="285"/>
      <c r="D1572" s="285"/>
      <c r="E1572" s="285"/>
      <c r="F1572" s="285"/>
      <c r="G1572" s="285"/>
      <c r="H1572" s="285"/>
    </row>
    <row r="1573" spans="1:8" ht="20.399999999999999" customHeight="1" x14ac:dyDescent="0.3">
      <c r="A1573" s="285"/>
      <c r="B1573" s="285"/>
      <c r="C1573" s="285"/>
      <c r="D1573" s="285"/>
      <c r="E1573" s="285"/>
      <c r="F1573" s="285"/>
      <c r="G1573" s="285"/>
      <c r="H1573" s="285"/>
    </row>
    <row r="1574" spans="1:8" x14ac:dyDescent="0.3">
      <c r="A1574" s="285"/>
      <c r="B1574" s="285"/>
      <c r="C1574" s="285"/>
      <c r="D1574" s="285"/>
      <c r="E1574" s="285"/>
      <c r="F1574" s="285"/>
      <c r="G1574" s="285"/>
      <c r="H1574" s="285"/>
    </row>
    <row r="1575" spans="1:8" x14ac:dyDescent="0.3">
      <c r="A1575" s="285"/>
      <c r="B1575" s="285"/>
      <c r="C1575" s="285"/>
      <c r="D1575" s="285"/>
      <c r="E1575" s="285"/>
      <c r="F1575" s="285"/>
      <c r="G1575" s="285"/>
      <c r="H1575" s="285"/>
    </row>
    <row r="1576" spans="1:8" x14ac:dyDescent="0.3">
      <c r="A1576" s="285"/>
      <c r="B1576" s="285"/>
      <c r="C1576" s="285"/>
      <c r="D1576" s="285"/>
      <c r="E1576" s="285"/>
      <c r="F1576" s="285"/>
      <c r="G1576" s="285"/>
      <c r="H1576" s="285"/>
    </row>
    <row r="1577" spans="1:8" x14ac:dyDescent="0.3">
      <c r="A1577" s="285"/>
      <c r="B1577" s="285"/>
      <c r="C1577" s="285"/>
      <c r="D1577" s="285"/>
      <c r="E1577" s="285"/>
      <c r="F1577" s="285"/>
      <c r="G1577" s="285"/>
      <c r="H1577" s="285"/>
    </row>
    <row r="1578" spans="1:8" x14ac:dyDescent="0.3">
      <c r="A1578" s="285"/>
      <c r="B1578" s="285"/>
      <c r="C1578" s="285"/>
      <c r="D1578" s="285"/>
      <c r="E1578" s="285"/>
      <c r="F1578" s="285"/>
      <c r="G1578" s="285"/>
      <c r="H1578" s="285"/>
    </row>
    <row r="1579" spans="1:8" x14ac:dyDescent="0.3">
      <c r="A1579" s="285"/>
      <c r="B1579" s="285"/>
      <c r="C1579" s="285"/>
      <c r="D1579" s="285"/>
      <c r="E1579" s="285"/>
      <c r="F1579" s="285"/>
      <c r="G1579" s="285"/>
      <c r="H1579" s="285"/>
    </row>
    <row r="1580" spans="1:8" ht="15" customHeight="1" x14ac:dyDescent="0.3">
      <c r="A1580" s="285"/>
      <c r="B1580" s="285"/>
      <c r="C1580" s="285"/>
      <c r="D1580" s="285"/>
      <c r="E1580" s="285"/>
      <c r="F1580" s="285"/>
      <c r="G1580" s="285"/>
      <c r="H1580" s="285"/>
    </row>
    <row r="1581" spans="1:8" x14ac:dyDescent="0.3">
      <c r="A1581" s="285"/>
      <c r="B1581" s="285"/>
      <c r="C1581" s="285"/>
      <c r="D1581" s="285"/>
      <c r="E1581" s="285"/>
      <c r="F1581" s="285"/>
      <c r="G1581" s="285"/>
      <c r="H1581" s="285"/>
    </row>
    <row r="1582" spans="1:8" x14ac:dyDescent="0.3">
      <c r="A1582" s="285"/>
      <c r="B1582" s="285"/>
      <c r="C1582" s="285"/>
      <c r="D1582" s="285"/>
      <c r="E1582" s="285"/>
      <c r="F1582" s="285"/>
      <c r="G1582" s="285"/>
      <c r="H1582" s="285"/>
    </row>
    <row r="1583" spans="1:8" x14ac:dyDescent="0.3">
      <c r="A1583" s="285"/>
      <c r="B1583" s="285"/>
      <c r="C1583" s="285"/>
      <c r="D1583" s="285"/>
      <c r="E1583" s="285"/>
      <c r="F1583" s="285"/>
      <c r="G1583" s="285"/>
      <c r="H1583" s="285"/>
    </row>
    <row r="1584" spans="1:8" x14ac:dyDescent="0.3">
      <c r="A1584" s="285"/>
      <c r="B1584" s="285"/>
      <c r="C1584" s="285"/>
      <c r="D1584" s="285"/>
      <c r="E1584" s="285"/>
      <c r="F1584" s="285"/>
      <c r="G1584" s="285"/>
      <c r="H1584" s="285"/>
    </row>
    <row r="1585" spans="1:8" x14ac:dyDescent="0.3">
      <c r="A1585" s="285"/>
      <c r="B1585" s="285"/>
      <c r="C1585" s="285"/>
      <c r="D1585" s="285"/>
      <c r="E1585" s="285"/>
      <c r="F1585" s="285"/>
      <c r="G1585" s="285"/>
      <c r="H1585" s="285"/>
    </row>
    <row r="1586" spans="1:8" ht="15" customHeight="1" x14ac:dyDescent="0.3">
      <c r="A1586" s="285"/>
      <c r="B1586" s="285"/>
      <c r="C1586" s="285"/>
      <c r="D1586" s="285"/>
      <c r="E1586" s="285"/>
      <c r="F1586" s="285"/>
      <c r="G1586" s="285"/>
      <c r="H1586" s="285"/>
    </row>
    <row r="1587" spans="1:8" x14ac:dyDescent="0.3">
      <c r="A1587" s="285"/>
      <c r="B1587" s="285"/>
      <c r="C1587" s="285"/>
      <c r="D1587" s="285"/>
      <c r="E1587" s="285"/>
      <c r="F1587" s="285"/>
      <c r="G1587" s="285"/>
      <c r="H1587" s="285"/>
    </row>
    <row r="1588" spans="1:8" ht="15" customHeight="1" x14ac:dyDescent="0.3">
      <c r="A1588" s="285"/>
      <c r="B1588" s="285"/>
      <c r="C1588" s="285"/>
      <c r="D1588" s="285"/>
      <c r="E1588" s="285"/>
      <c r="F1588" s="285"/>
      <c r="G1588" s="285"/>
      <c r="H1588" s="285"/>
    </row>
    <row r="1589" spans="1:8" x14ac:dyDescent="0.3">
      <c r="A1589" s="285"/>
      <c r="B1589" s="285"/>
      <c r="C1589" s="285"/>
      <c r="D1589" s="285"/>
      <c r="E1589" s="285"/>
      <c r="F1589" s="285"/>
      <c r="G1589" s="285"/>
      <c r="H1589" s="285"/>
    </row>
    <row r="1590" spans="1:8" x14ac:dyDescent="0.3">
      <c r="A1590" s="285"/>
      <c r="B1590" s="285"/>
      <c r="C1590" s="285"/>
      <c r="D1590" s="285"/>
      <c r="E1590" s="285"/>
      <c r="F1590" s="285"/>
      <c r="G1590" s="285"/>
      <c r="H1590" s="285"/>
    </row>
    <row r="1591" spans="1:8" x14ac:dyDescent="0.3">
      <c r="A1591" s="285"/>
      <c r="B1591" s="285"/>
      <c r="C1591" s="285"/>
      <c r="D1591" s="285"/>
      <c r="E1591" s="285"/>
      <c r="F1591" s="285"/>
      <c r="G1591" s="285"/>
      <c r="H1591" s="285"/>
    </row>
    <row r="1592" spans="1:8" x14ac:dyDescent="0.3">
      <c r="A1592" s="285"/>
      <c r="B1592" s="285"/>
      <c r="C1592" s="285"/>
      <c r="D1592" s="285"/>
      <c r="E1592" s="285"/>
      <c r="F1592" s="285"/>
      <c r="G1592" s="285"/>
      <c r="H1592" s="285"/>
    </row>
    <row r="1593" spans="1:8" x14ac:dyDescent="0.3">
      <c r="A1593" s="285"/>
      <c r="B1593" s="285"/>
      <c r="C1593" s="285"/>
      <c r="D1593" s="285"/>
      <c r="E1593" s="285"/>
      <c r="F1593" s="285"/>
      <c r="G1593" s="285"/>
      <c r="H1593" s="285"/>
    </row>
    <row r="1594" spans="1:8" x14ac:dyDescent="0.3">
      <c r="A1594" s="285"/>
      <c r="B1594" s="285"/>
      <c r="C1594" s="285"/>
      <c r="D1594" s="285"/>
      <c r="E1594" s="285"/>
      <c r="F1594" s="285"/>
      <c r="G1594" s="285"/>
      <c r="H1594" s="285"/>
    </row>
    <row r="1595" spans="1:8" x14ac:dyDescent="0.3">
      <c r="A1595" s="285"/>
      <c r="B1595" s="285"/>
      <c r="C1595" s="285"/>
      <c r="D1595" s="285"/>
      <c r="E1595" s="285"/>
      <c r="F1595" s="285"/>
      <c r="G1595" s="285"/>
      <c r="H1595" s="285"/>
    </row>
    <row r="1596" spans="1:8" x14ac:dyDescent="0.3">
      <c r="A1596" s="285"/>
      <c r="B1596" s="285"/>
      <c r="C1596" s="285"/>
      <c r="D1596" s="285"/>
      <c r="E1596" s="285"/>
      <c r="F1596" s="285"/>
      <c r="G1596" s="285"/>
      <c r="H1596" s="285"/>
    </row>
    <row r="1597" spans="1:8" s="238" customFormat="1" x14ac:dyDescent="0.3">
      <c r="A1597" s="285"/>
      <c r="B1597" s="285"/>
      <c r="C1597" s="285"/>
      <c r="D1597" s="285"/>
      <c r="E1597" s="285"/>
      <c r="F1597" s="285"/>
      <c r="G1597" s="285"/>
      <c r="H1597" s="285"/>
    </row>
    <row r="1598" spans="1:8" s="238" customFormat="1" ht="20.399999999999999" customHeight="1" x14ac:dyDescent="0.3">
      <c r="A1598" s="285"/>
      <c r="B1598" s="285"/>
      <c r="C1598" s="285"/>
      <c r="D1598" s="285"/>
      <c r="E1598" s="285"/>
      <c r="F1598" s="285"/>
      <c r="G1598" s="285"/>
      <c r="H1598" s="285"/>
    </row>
    <row r="1599" spans="1:8" x14ac:dyDescent="0.3">
      <c r="A1599" s="285"/>
      <c r="B1599" s="285"/>
      <c r="C1599" s="285"/>
      <c r="D1599" s="285"/>
      <c r="E1599" s="285"/>
      <c r="F1599" s="285"/>
      <c r="G1599" s="285"/>
      <c r="H1599" s="285"/>
    </row>
    <row r="1600" spans="1:8" x14ac:dyDescent="0.3">
      <c r="A1600" s="285"/>
      <c r="B1600" s="285"/>
      <c r="C1600" s="285"/>
      <c r="D1600" s="285"/>
      <c r="E1600" s="285"/>
      <c r="F1600" s="285"/>
      <c r="G1600" s="285"/>
      <c r="H1600" s="285"/>
    </row>
    <row r="1601" spans="1:8" ht="30" customHeight="1" x14ac:dyDescent="0.3">
      <c r="A1601" s="285"/>
      <c r="B1601" s="285"/>
      <c r="C1601" s="285"/>
      <c r="D1601" s="285"/>
      <c r="E1601" s="285"/>
      <c r="F1601" s="285"/>
      <c r="G1601" s="285"/>
      <c r="H1601" s="285"/>
    </row>
    <row r="1602" spans="1:8" x14ac:dyDescent="0.3">
      <c r="A1602" s="285"/>
      <c r="B1602" s="285"/>
      <c r="C1602" s="285"/>
      <c r="D1602" s="285"/>
      <c r="E1602" s="285"/>
      <c r="F1602" s="285"/>
      <c r="G1602" s="285"/>
      <c r="H1602" s="285"/>
    </row>
    <row r="1603" spans="1:8" x14ac:dyDescent="0.3">
      <c r="A1603" s="285"/>
      <c r="B1603" s="285"/>
      <c r="C1603" s="285"/>
      <c r="D1603" s="285"/>
      <c r="E1603" s="285"/>
      <c r="F1603" s="285"/>
      <c r="G1603" s="285"/>
      <c r="H1603" s="285"/>
    </row>
    <row r="1604" spans="1:8" x14ac:dyDescent="0.3">
      <c r="A1604" s="285"/>
      <c r="B1604" s="285"/>
      <c r="C1604" s="285"/>
      <c r="D1604" s="285"/>
      <c r="E1604" s="285"/>
      <c r="F1604" s="285"/>
      <c r="G1604" s="285"/>
      <c r="H1604" s="285"/>
    </row>
    <row r="1605" spans="1:8" ht="88.2" customHeight="1" x14ac:dyDescent="0.3">
      <c r="A1605" s="285"/>
      <c r="B1605" s="285"/>
      <c r="C1605" s="285"/>
      <c r="D1605" s="285"/>
      <c r="E1605" s="285"/>
      <c r="F1605" s="285"/>
      <c r="G1605" s="285"/>
      <c r="H1605" s="285"/>
    </row>
    <row r="1606" spans="1:8" x14ac:dyDescent="0.3">
      <c r="A1606" s="285"/>
      <c r="B1606" s="285"/>
      <c r="C1606" s="285"/>
      <c r="D1606" s="285"/>
      <c r="E1606" s="285"/>
      <c r="F1606" s="285"/>
      <c r="G1606" s="285"/>
      <c r="H1606" s="285"/>
    </row>
    <row r="1607" spans="1:8" x14ac:dyDescent="0.3">
      <c r="A1607" s="285"/>
      <c r="B1607" s="285"/>
      <c r="C1607" s="285"/>
      <c r="D1607" s="285"/>
      <c r="E1607" s="285"/>
      <c r="F1607" s="285"/>
      <c r="G1607" s="285"/>
      <c r="H1607" s="285"/>
    </row>
    <row r="1608" spans="1:8" x14ac:dyDescent="0.3">
      <c r="A1608" s="285"/>
      <c r="B1608" s="285"/>
      <c r="C1608" s="285"/>
      <c r="D1608" s="285"/>
      <c r="E1608" s="285"/>
      <c r="F1608" s="285"/>
      <c r="G1608" s="285"/>
      <c r="H1608" s="285"/>
    </row>
    <row r="1609" spans="1:8" ht="15" customHeight="1" x14ac:dyDescent="0.3">
      <c r="A1609" s="285"/>
      <c r="B1609" s="285"/>
      <c r="C1609" s="285"/>
      <c r="D1609" s="285"/>
      <c r="E1609" s="285"/>
      <c r="F1609" s="285"/>
      <c r="G1609" s="285"/>
      <c r="H1609" s="285"/>
    </row>
    <row r="1610" spans="1:8" ht="15" customHeight="1" x14ac:dyDescent="0.3">
      <c r="A1610" s="285"/>
      <c r="B1610" s="285"/>
      <c r="C1610" s="285"/>
      <c r="D1610" s="285"/>
      <c r="E1610" s="285"/>
      <c r="F1610" s="285"/>
      <c r="G1610" s="285"/>
      <c r="H1610" s="285"/>
    </row>
    <row r="1611" spans="1:8" x14ac:dyDescent="0.3">
      <c r="A1611" s="285"/>
      <c r="B1611" s="285"/>
      <c r="C1611" s="285"/>
      <c r="D1611" s="285"/>
      <c r="E1611" s="285"/>
      <c r="F1611" s="285"/>
      <c r="G1611" s="285"/>
      <c r="H1611" s="285"/>
    </row>
    <row r="1612" spans="1:8" x14ac:dyDescent="0.3">
      <c r="A1612" s="285"/>
      <c r="B1612" s="285"/>
      <c r="C1612" s="285"/>
      <c r="D1612" s="285"/>
      <c r="E1612" s="285"/>
      <c r="F1612" s="285"/>
      <c r="G1612" s="285"/>
      <c r="H1612" s="285"/>
    </row>
    <row r="1613" spans="1:8" x14ac:dyDescent="0.3">
      <c r="A1613" s="285"/>
      <c r="B1613" s="285"/>
      <c r="C1613" s="285"/>
      <c r="D1613" s="285"/>
      <c r="E1613" s="285"/>
      <c r="F1613" s="285"/>
      <c r="G1613" s="285"/>
      <c r="H1613" s="285"/>
    </row>
    <row r="1614" spans="1:8" x14ac:dyDescent="0.3">
      <c r="A1614" s="285"/>
      <c r="B1614" s="285"/>
      <c r="C1614" s="285"/>
      <c r="D1614" s="285"/>
      <c r="E1614" s="285"/>
      <c r="F1614" s="285"/>
      <c r="G1614" s="285"/>
      <c r="H1614" s="285"/>
    </row>
    <row r="1615" spans="1:8" x14ac:dyDescent="0.3">
      <c r="A1615" s="285"/>
      <c r="B1615" s="285"/>
      <c r="C1615" s="285"/>
      <c r="D1615" s="285"/>
      <c r="E1615" s="285"/>
      <c r="F1615" s="285"/>
      <c r="G1615" s="285"/>
      <c r="H1615" s="285"/>
    </row>
    <row r="1616" spans="1:8" ht="20.399999999999999" customHeight="1" x14ac:dyDescent="0.3">
      <c r="A1616" s="285"/>
      <c r="B1616" s="285"/>
      <c r="C1616" s="285"/>
      <c r="D1616" s="285"/>
      <c r="E1616" s="285"/>
      <c r="F1616" s="285"/>
      <c r="G1616" s="285"/>
      <c r="H1616" s="285"/>
    </row>
    <row r="1617" spans="1:8" x14ac:dyDescent="0.3">
      <c r="A1617" s="285"/>
      <c r="B1617" s="285"/>
      <c r="C1617" s="285"/>
      <c r="D1617" s="285"/>
      <c r="E1617" s="285"/>
      <c r="F1617" s="285"/>
      <c r="G1617" s="285"/>
      <c r="H1617" s="285"/>
    </row>
    <row r="1618" spans="1:8" x14ac:dyDescent="0.3">
      <c r="A1618" s="285"/>
      <c r="B1618" s="285"/>
      <c r="C1618" s="285"/>
      <c r="D1618" s="285"/>
      <c r="E1618" s="285"/>
      <c r="F1618" s="285"/>
      <c r="G1618" s="285"/>
      <c r="H1618" s="285"/>
    </row>
    <row r="1619" spans="1:8" x14ac:dyDescent="0.3">
      <c r="A1619" s="285"/>
      <c r="B1619" s="285"/>
      <c r="C1619" s="285"/>
      <c r="D1619" s="285"/>
      <c r="E1619" s="285"/>
      <c r="F1619" s="285"/>
      <c r="G1619" s="285"/>
      <c r="H1619" s="285"/>
    </row>
    <row r="1620" spans="1:8" x14ac:dyDescent="0.3">
      <c r="A1620" s="285"/>
      <c r="B1620" s="285"/>
      <c r="C1620" s="285"/>
      <c r="D1620" s="285"/>
      <c r="E1620" s="285"/>
      <c r="F1620" s="285"/>
      <c r="G1620" s="285"/>
      <c r="H1620" s="285"/>
    </row>
    <row r="1621" spans="1:8" x14ac:dyDescent="0.3">
      <c r="A1621" s="285"/>
      <c r="B1621" s="285"/>
      <c r="C1621" s="285"/>
      <c r="D1621" s="285"/>
      <c r="E1621" s="285"/>
      <c r="F1621" s="285"/>
      <c r="G1621" s="285"/>
      <c r="H1621" s="285"/>
    </row>
    <row r="1622" spans="1:8" x14ac:dyDescent="0.3">
      <c r="A1622" s="285"/>
      <c r="B1622" s="285"/>
      <c r="C1622" s="285"/>
      <c r="D1622" s="285"/>
      <c r="E1622" s="285"/>
      <c r="F1622" s="285"/>
      <c r="G1622" s="285"/>
      <c r="H1622" s="285"/>
    </row>
    <row r="1623" spans="1:8" ht="15" customHeight="1" x14ac:dyDescent="0.3">
      <c r="A1623" s="285"/>
      <c r="B1623" s="285"/>
      <c r="C1623" s="285"/>
      <c r="D1623" s="285"/>
      <c r="E1623" s="285"/>
      <c r="F1623" s="285"/>
      <c r="G1623" s="285"/>
      <c r="H1623" s="285"/>
    </row>
    <row r="1624" spans="1:8" x14ac:dyDescent="0.3">
      <c r="A1624" s="285"/>
      <c r="B1624" s="285"/>
      <c r="C1624" s="285"/>
      <c r="D1624" s="285"/>
      <c r="E1624" s="285"/>
      <c r="F1624" s="285"/>
      <c r="G1624" s="285"/>
      <c r="H1624" s="285"/>
    </row>
    <row r="1625" spans="1:8" x14ac:dyDescent="0.3">
      <c r="A1625" s="285"/>
      <c r="B1625" s="285"/>
      <c r="C1625" s="285"/>
      <c r="D1625" s="285"/>
      <c r="E1625" s="285"/>
      <c r="F1625" s="285"/>
      <c r="G1625" s="285"/>
      <c r="H1625" s="285"/>
    </row>
    <row r="1626" spans="1:8" x14ac:dyDescent="0.3">
      <c r="A1626" s="285"/>
      <c r="B1626" s="285"/>
      <c r="C1626" s="285"/>
      <c r="D1626" s="285"/>
      <c r="E1626" s="285"/>
      <c r="F1626" s="285"/>
      <c r="G1626" s="285"/>
      <c r="H1626" s="285"/>
    </row>
    <row r="1627" spans="1:8" x14ac:dyDescent="0.3">
      <c r="A1627" s="285"/>
      <c r="B1627" s="285"/>
      <c r="C1627" s="285"/>
      <c r="D1627" s="285"/>
      <c r="E1627" s="285"/>
      <c r="F1627" s="285"/>
      <c r="G1627" s="285"/>
      <c r="H1627" s="285"/>
    </row>
    <row r="1628" spans="1:8" x14ac:dyDescent="0.3">
      <c r="A1628" s="285"/>
      <c r="B1628" s="285"/>
      <c r="C1628" s="285"/>
      <c r="D1628" s="285"/>
      <c r="E1628" s="285"/>
      <c r="F1628" s="285"/>
      <c r="G1628" s="285"/>
      <c r="H1628" s="285"/>
    </row>
    <row r="1629" spans="1:8" ht="15" customHeight="1" x14ac:dyDescent="0.3">
      <c r="A1629" s="285"/>
      <c r="B1629" s="285"/>
      <c r="C1629" s="285"/>
      <c r="D1629" s="285"/>
      <c r="E1629" s="285"/>
      <c r="F1629" s="285"/>
      <c r="G1629" s="285"/>
      <c r="H1629" s="285"/>
    </row>
    <row r="1630" spans="1:8" x14ac:dyDescent="0.3">
      <c r="A1630" s="285"/>
      <c r="B1630" s="285"/>
      <c r="C1630" s="285"/>
      <c r="D1630" s="285"/>
      <c r="E1630" s="285"/>
      <c r="F1630" s="285"/>
      <c r="G1630" s="285"/>
      <c r="H1630" s="285"/>
    </row>
    <row r="1631" spans="1:8" ht="15" customHeight="1" x14ac:dyDescent="0.3">
      <c r="A1631" s="285"/>
      <c r="B1631" s="285"/>
      <c r="C1631" s="285"/>
      <c r="D1631" s="285"/>
      <c r="E1631" s="285"/>
      <c r="F1631" s="285"/>
      <c r="G1631" s="285"/>
      <c r="H1631" s="285"/>
    </row>
    <row r="1632" spans="1:8" x14ac:dyDescent="0.3">
      <c r="A1632" s="285"/>
      <c r="B1632" s="285"/>
      <c r="C1632" s="285"/>
      <c r="D1632" s="285"/>
      <c r="E1632" s="285"/>
      <c r="F1632" s="285"/>
      <c r="G1632" s="285"/>
      <c r="H1632" s="285"/>
    </row>
    <row r="1633" spans="1:8" x14ac:dyDescent="0.3">
      <c r="A1633" s="285"/>
      <c r="B1633" s="285"/>
      <c r="C1633" s="285"/>
      <c r="D1633" s="285"/>
      <c r="E1633" s="285"/>
      <c r="F1633" s="285"/>
      <c r="G1633" s="285"/>
      <c r="H1633" s="285"/>
    </row>
    <row r="1634" spans="1:8" x14ac:dyDescent="0.3">
      <c r="A1634" s="285"/>
      <c r="B1634" s="285"/>
      <c r="C1634" s="285"/>
      <c r="D1634" s="285"/>
      <c r="E1634" s="285"/>
      <c r="F1634" s="285"/>
      <c r="G1634" s="285"/>
      <c r="H1634" s="285"/>
    </row>
    <row r="1635" spans="1:8" x14ac:dyDescent="0.3">
      <c r="A1635" s="285"/>
      <c r="B1635" s="285"/>
      <c r="C1635" s="285"/>
      <c r="D1635" s="285"/>
      <c r="E1635" s="285"/>
      <c r="F1635" s="285"/>
      <c r="G1635" s="285"/>
      <c r="H1635" s="285"/>
    </row>
    <row r="1636" spans="1:8" x14ac:dyDescent="0.3">
      <c r="A1636" s="285"/>
      <c r="B1636" s="285"/>
      <c r="C1636" s="285"/>
      <c r="D1636" s="285"/>
      <c r="E1636" s="285"/>
      <c r="F1636" s="285"/>
      <c r="G1636" s="285"/>
      <c r="H1636" s="285"/>
    </row>
    <row r="1637" spans="1:8" ht="30" customHeight="1" x14ac:dyDescent="0.3">
      <c r="A1637" s="285"/>
      <c r="B1637" s="285"/>
      <c r="C1637" s="285"/>
      <c r="D1637" s="285"/>
      <c r="E1637" s="285"/>
      <c r="F1637" s="285"/>
      <c r="G1637" s="285"/>
      <c r="H1637" s="285"/>
    </row>
    <row r="1638" spans="1:8" x14ac:dyDescent="0.3">
      <c r="A1638" s="285"/>
      <c r="B1638" s="285"/>
      <c r="C1638" s="285"/>
      <c r="D1638" s="285"/>
      <c r="E1638" s="285"/>
      <c r="F1638" s="285"/>
      <c r="G1638" s="285"/>
      <c r="H1638" s="285"/>
    </row>
    <row r="1639" spans="1:8" x14ac:dyDescent="0.3">
      <c r="A1639" s="285"/>
      <c r="B1639" s="285"/>
      <c r="C1639" s="285"/>
      <c r="D1639" s="285"/>
      <c r="E1639" s="285"/>
      <c r="F1639" s="285"/>
      <c r="G1639" s="285"/>
      <c r="H1639" s="285"/>
    </row>
    <row r="1640" spans="1:8" s="238" customFormat="1" x14ac:dyDescent="0.3">
      <c r="A1640" s="285"/>
      <c r="B1640" s="285"/>
      <c r="C1640" s="285"/>
      <c r="D1640" s="285"/>
      <c r="E1640" s="285"/>
      <c r="F1640" s="285"/>
      <c r="G1640" s="285"/>
      <c r="H1640" s="285"/>
    </row>
    <row r="1641" spans="1:8" s="238" customFormat="1" ht="20.399999999999999" customHeight="1" x14ac:dyDescent="0.3">
      <c r="A1641" s="285"/>
      <c r="B1641" s="285"/>
      <c r="C1641" s="285"/>
      <c r="D1641" s="285"/>
      <c r="E1641" s="285"/>
      <c r="F1641" s="285"/>
      <c r="G1641" s="285"/>
      <c r="H1641" s="285"/>
    </row>
    <row r="1642" spans="1:8" x14ac:dyDescent="0.3">
      <c r="A1642" s="285"/>
      <c r="B1642" s="285"/>
      <c r="C1642" s="285"/>
      <c r="D1642" s="285"/>
      <c r="E1642" s="285"/>
      <c r="F1642" s="285"/>
      <c r="G1642" s="285"/>
      <c r="H1642" s="285"/>
    </row>
    <row r="1643" spans="1:8" x14ac:dyDescent="0.3">
      <c r="A1643" s="285"/>
      <c r="B1643" s="285"/>
      <c r="C1643" s="285"/>
      <c r="D1643" s="285"/>
      <c r="E1643" s="285"/>
      <c r="F1643" s="285"/>
      <c r="G1643" s="285"/>
      <c r="H1643" s="285"/>
    </row>
    <row r="1644" spans="1:8" ht="39.6" customHeight="1" x14ac:dyDescent="0.3">
      <c r="A1644" s="285"/>
      <c r="B1644" s="285"/>
      <c r="C1644" s="285"/>
      <c r="D1644" s="285"/>
      <c r="E1644" s="285"/>
      <c r="F1644" s="285"/>
      <c r="G1644" s="285"/>
      <c r="H1644" s="285"/>
    </row>
    <row r="1645" spans="1:8" x14ac:dyDescent="0.3">
      <c r="A1645" s="285"/>
      <c r="B1645" s="285"/>
      <c r="C1645" s="285"/>
      <c r="D1645" s="285"/>
      <c r="E1645" s="285"/>
      <c r="F1645" s="285"/>
      <c r="G1645" s="285"/>
      <c r="H1645" s="285"/>
    </row>
    <row r="1646" spans="1:8" x14ac:dyDescent="0.3">
      <c r="A1646" s="285"/>
      <c r="B1646" s="285"/>
      <c r="C1646" s="285"/>
      <c r="D1646" s="285"/>
      <c r="E1646" s="285"/>
      <c r="F1646" s="285"/>
      <c r="G1646" s="285"/>
      <c r="H1646" s="285"/>
    </row>
    <row r="1647" spans="1:8" x14ac:dyDescent="0.3">
      <c r="A1647" s="285"/>
      <c r="B1647" s="285"/>
      <c r="C1647" s="285"/>
      <c r="D1647" s="285"/>
      <c r="E1647" s="285"/>
      <c r="F1647" s="285"/>
      <c r="G1647" s="285"/>
      <c r="H1647" s="285"/>
    </row>
    <row r="1648" spans="1:8" ht="73.2" customHeight="1" x14ac:dyDescent="0.3">
      <c r="A1648" s="285"/>
      <c r="B1648" s="285"/>
      <c r="C1648" s="285"/>
      <c r="D1648" s="285"/>
      <c r="E1648" s="285"/>
      <c r="F1648" s="285"/>
      <c r="G1648" s="285"/>
      <c r="H1648" s="285"/>
    </row>
    <row r="1649" spans="1:8" x14ac:dyDescent="0.3">
      <c r="A1649" s="285"/>
      <c r="B1649" s="285"/>
      <c r="C1649" s="285"/>
      <c r="D1649" s="285"/>
      <c r="E1649" s="285"/>
      <c r="F1649" s="285"/>
      <c r="G1649" s="285"/>
      <c r="H1649" s="285"/>
    </row>
    <row r="1650" spans="1:8" x14ac:dyDescent="0.3">
      <c r="A1650" s="285"/>
      <c r="B1650" s="285"/>
      <c r="C1650" s="285"/>
      <c r="D1650" s="285"/>
      <c r="E1650" s="285"/>
      <c r="F1650" s="285"/>
      <c r="G1650" s="285"/>
      <c r="H1650" s="285"/>
    </row>
    <row r="1651" spans="1:8" x14ac:dyDescent="0.3">
      <c r="A1651" s="285"/>
      <c r="B1651" s="285"/>
      <c r="C1651" s="285"/>
      <c r="D1651" s="285"/>
      <c r="E1651" s="285"/>
      <c r="F1651" s="285"/>
      <c r="G1651" s="285"/>
      <c r="H1651" s="285"/>
    </row>
    <row r="1652" spans="1:8" ht="15" customHeight="1" x14ac:dyDescent="0.3">
      <c r="A1652" s="285"/>
      <c r="B1652" s="285"/>
      <c r="C1652" s="285"/>
      <c r="D1652" s="285"/>
      <c r="E1652" s="285"/>
      <c r="F1652" s="285"/>
      <c r="G1652" s="285"/>
      <c r="H1652" s="285"/>
    </row>
    <row r="1653" spans="1:8" ht="15" customHeight="1" x14ac:dyDescent="0.3">
      <c r="A1653" s="285"/>
      <c r="B1653" s="285"/>
      <c r="C1653" s="285"/>
      <c r="D1653" s="285"/>
      <c r="E1653" s="285"/>
      <c r="F1653" s="285"/>
      <c r="G1653" s="285"/>
      <c r="H1653" s="285"/>
    </row>
    <row r="1654" spans="1:8" x14ac:dyDescent="0.3">
      <c r="A1654" s="285"/>
      <c r="B1654" s="285"/>
      <c r="C1654" s="285"/>
      <c r="D1654" s="285"/>
      <c r="E1654" s="285"/>
      <c r="F1654" s="285"/>
      <c r="G1654" s="285"/>
      <c r="H1654" s="285"/>
    </row>
    <row r="1655" spans="1:8" x14ac:dyDescent="0.3">
      <c r="A1655" s="285"/>
      <c r="B1655" s="285"/>
      <c r="C1655" s="285"/>
      <c r="D1655" s="285"/>
      <c r="E1655" s="285"/>
      <c r="F1655" s="285"/>
      <c r="G1655" s="285"/>
      <c r="H1655" s="285"/>
    </row>
    <row r="1656" spans="1:8" x14ac:dyDescent="0.3">
      <c r="A1656" s="285"/>
      <c r="B1656" s="285"/>
      <c r="C1656" s="285"/>
      <c r="D1656" s="285"/>
      <c r="E1656" s="285"/>
      <c r="F1656" s="285"/>
      <c r="G1656" s="285"/>
      <c r="H1656" s="285"/>
    </row>
    <row r="1657" spans="1:8" x14ac:dyDescent="0.3">
      <c r="A1657" s="285"/>
      <c r="B1657" s="285"/>
      <c r="C1657" s="285"/>
      <c r="D1657" s="285"/>
      <c r="E1657" s="285"/>
      <c r="F1657" s="285"/>
      <c r="G1657" s="285"/>
      <c r="H1657" s="285"/>
    </row>
    <row r="1658" spans="1:8" ht="15" customHeight="1" x14ac:dyDescent="0.3">
      <c r="A1658" s="285"/>
      <c r="B1658" s="285"/>
      <c r="C1658" s="285"/>
      <c r="D1658" s="285"/>
      <c r="E1658" s="285"/>
      <c r="F1658" s="285"/>
      <c r="G1658" s="285"/>
      <c r="H1658" s="285"/>
    </row>
    <row r="1659" spans="1:8" x14ac:dyDescent="0.3">
      <c r="A1659" s="285"/>
      <c r="B1659" s="285"/>
      <c r="C1659" s="285"/>
      <c r="D1659" s="285"/>
      <c r="E1659" s="285"/>
      <c r="F1659" s="285"/>
      <c r="G1659" s="285"/>
      <c r="H1659" s="285"/>
    </row>
    <row r="1660" spans="1:8" x14ac:dyDescent="0.3">
      <c r="A1660" s="285"/>
      <c r="B1660" s="285"/>
      <c r="C1660" s="285"/>
      <c r="D1660" s="285"/>
      <c r="E1660" s="285"/>
      <c r="F1660" s="285"/>
      <c r="G1660" s="285"/>
      <c r="H1660" s="285"/>
    </row>
    <row r="1661" spans="1:8" x14ac:dyDescent="0.3">
      <c r="A1661" s="285"/>
      <c r="B1661" s="285"/>
      <c r="C1661" s="285"/>
      <c r="D1661" s="285"/>
      <c r="E1661" s="285"/>
      <c r="F1661" s="285"/>
      <c r="G1661" s="285"/>
      <c r="H1661" s="285"/>
    </row>
    <row r="1662" spans="1:8" x14ac:dyDescent="0.3">
      <c r="A1662" s="285"/>
      <c r="B1662" s="285"/>
      <c r="C1662" s="285"/>
      <c r="D1662" s="285"/>
      <c r="E1662" s="285"/>
      <c r="F1662" s="285"/>
      <c r="G1662" s="285"/>
      <c r="H1662" s="285"/>
    </row>
    <row r="1663" spans="1:8" x14ac:dyDescent="0.3">
      <c r="A1663" s="285"/>
      <c r="B1663" s="285"/>
      <c r="C1663" s="285"/>
      <c r="D1663" s="285"/>
      <c r="E1663" s="285"/>
      <c r="F1663" s="285"/>
      <c r="G1663" s="285"/>
      <c r="H1663" s="285"/>
    </row>
    <row r="1664" spans="1:8" x14ac:dyDescent="0.3">
      <c r="A1664" s="285"/>
      <c r="B1664" s="285"/>
      <c r="C1664" s="285"/>
      <c r="D1664" s="285"/>
      <c r="E1664" s="285"/>
      <c r="F1664" s="285"/>
      <c r="G1664" s="285"/>
      <c r="H1664" s="285"/>
    </row>
    <row r="1665" spans="1:8" ht="15" customHeight="1" x14ac:dyDescent="0.3">
      <c r="A1665" s="285"/>
      <c r="B1665" s="285"/>
      <c r="C1665" s="285"/>
      <c r="D1665" s="285"/>
      <c r="E1665" s="285"/>
      <c r="F1665" s="285"/>
      <c r="G1665" s="285"/>
      <c r="H1665" s="285"/>
    </row>
    <row r="1666" spans="1:8" ht="15" customHeight="1" x14ac:dyDescent="0.3">
      <c r="A1666" s="285"/>
      <c r="B1666" s="285"/>
      <c r="C1666" s="285"/>
      <c r="D1666" s="285"/>
      <c r="E1666" s="285"/>
      <c r="F1666" s="285"/>
      <c r="G1666" s="285"/>
      <c r="H1666" s="285"/>
    </row>
    <row r="1667" spans="1:8" x14ac:dyDescent="0.3">
      <c r="A1667" s="285"/>
      <c r="B1667" s="285"/>
      <c r="C1667" s="285"/>
      <c r="D1667" s="285"/>
      <c r="E1667" s="285"/>
      <c r="F1667" s="285"/>
      <c r="G1667" s="285"/>
      <c r="H1667" s="285"/>
    </row>
    <row r="1668" spans="1:8" x14ac:dyDescent="0.3">
      <c r="A1668" s="285"/>
      <c r="B1668" s="285"/>
      <c r="C1668" s="285"/>
      <c r="D1668" s="285"/>
      <c r="E1668" s="285"/>
      <c r="F1668" s="285"/>
      <c r="G1668" s="285"/>
      <c r="H1668" s="285"/>
    </row>
    <row r="1669" spans="1:8" x14ac:dyDescent="0.3">
      <c r="A1669" s="285"/>
      <c r="B1669" s="285"/>
      <c r="C1669" s="285"/>
      <c r="D1669" s="285"/>
      <c r="E1669" s="285"/>
      <c r="F1669" s="285"/>
      <c r="G1669" s="285"/>
      <c r="H1669" s="285"/>
    </row>
    <row r="1670" spans="1:8" x14ac:dyDescent="0.3">
      <c r="A1670" s="285"/>
      <c r="B1670" s="285"/>
      <c r="C1670" s="285"/>
      <c r="D1670" s="285"/>
      <c r="E1670" s="285"/>
      <c r="F1670" s="285"/>
      <c r="G1670" s="285"/>
      <c r="H1670" s="285"/>
    </row>
    <row r="1671" spans="1:8" x14ac:dyDescent="0.3">
      <c r="A1671" s="285"/>
      <c r="B1671" s="285"/>
      <c r="C1671" s="285"/>
      <c r="D1671" s="285"/>
      <c r="E1671" s="285"/>
      <c r="F1671" s="285"/>
      <c r="G1671" s="285"/>
      <c r="H1671" s="285"/>
    </row>
    <row r="1672" spans="1:8" ht="15" customHeight="1" x14ac:dyDescent="0.3">
      <c r="A1672" s="285"/>
      <c r="B1672" s="285"/>
      <c r="C1672" s="285"/>
      <c r="D1672" s="285"/>
      <c r="E1672" s="285"/>
      <c r="F1672" s="285"/>
      <c r="G1672" s="285"/>
      <c r="H1672" s="285"/>
    </row>
    <row r="1673" spans="1:8" x14ac:dyDescent="0.3">
      <c r="A1673" s="285"/>
      <c r="B1673" s="285"/>
      <c r="C1673" s="285"/>
      <c r="D1673" s="285"/>
      <c r="E1673" s="285"/>
      <c r="F1673" s="285"/>
      <c r="G1673" s="285"/>
      <c r="H1673" s="285"/>
    </row>
    <row r="1674" spans="1:8" x14ac:dyDescent="0.3">
      <c r="A1674" s="285"/>
      <c r="B1674" s="285"/>
      <c r="C1674" s="285"/>
      <c r="D1674" s="285"/>
      <c r="E1674" s="285"/>
      <c r="F1674" s="285"/>
      <c r="G1674" s="285"/>
      <c r="H1674" s="285"/>
    </row>
    <row r="1675" spans="1:8" x14ac:dyDescent="0.3">
      <c r="A1675" s="285"/>
      <c r="B1675" s="285"/>
      <c r="C1675" s="285"/>
      <c r="D1675" s="285"/>
      <c r="E1675" s="285"/>
      <c r="F1675" s="285"/>
      <c r="G1675" s="285"/>
      <c r="H1675" s="285"/>
    </row>
    <row r="1676" spans="1:8" x14ac:dyDescent="0.3">
      <c r="A1676" s="285"/>
      <c r="B1676" s="285"/>
      <c r="C1676" s="285"/>
      <c r="D1676" s="285"/>
      <c r="E1676" s="285"/>
      <c r="F1676" s="285"/>
      <c r="G1676" s="285"/>
      <c r="H1676" s="285"/>
    </row>
    <row r="1677" spans="1:8" x14ac:dyDescent="0.3">
      <c r="A1677" s="285"/>
      <c r="B1677" s="285"/>
      <c r="C1677" s="285"/>
      <c r="D1677" s="285"/>
      <c r="E1677" s="285"/>
      <c r="F1677" s="285"/>
      <c r="G1677" s="285"/>
      <c r="H1677" s="285"/>
    </row>
    <row r="1678" spans="1:8" x14ac:dyDescent="0.3">
      <c r="A1678" s="285"/>
      <c r="B1678" s="285"/>
      <c r="C1678" s="285"/>
      <c r="D1678" s="285"/>
      <c r="E1678" s="285"/>
      <c r="F1678" s="285"/>
      <c r="G1678" s="285"/>
      <c r="H1678" s="285"/>
    </row>
    <row r="1679" spans="1:8" ht="20.399999999999999" customHeight="1" x14ac:dyDescent="0.3">
      <c r="A1679" s="285"/>
      <c r="B1679" s="285"/>
      <c r="C1679" s="285"/>
      <c r="D1679" s="285"/>
      <c r="E1679" s="285"/>
      <c r="F1679" s="285"/>
      <c r="G1679" s="285"/>
      <c r="H1679" s="285"/>
    </row>
    <row r="1680" spans="1:8" x14ac:dyDescent="0.3">
      <c r="A1680" s="285"/>
      <c r="B1680" s="285"/>
      <c r="C1680" s="285"/>
      <c r="D1680" s="285"/>
      <c r="E1680" s="285"/>
      <c r="F1680" s="285"/>
      <c r="G1680" s="285"/>
      <c r="H1680" s="285"/>
    </row>
    <row r="1681" spans="1:8" x14ac:dyDescent="0.3">
      <c r="A1681" s="285"/>
      <c r="B1681" s="285"/>
      <c r="C1681" s="285"/>
      <c r="D1681" s="285"/>
      <c r="E1681" s="285"/>
      <c r="F1681" s="285"/>
      <c r="G1681" s="285"/>
      <c r="H1681" s="285"/>
    </row>
    <row r="1682" spans="1:8" x14ac:dyDescent="0.3">
      <c r="A1682" s="285"/>
      <c r="B1682" s="285"/>
      <c r="C1682" s="285"/>
      <c r="D1682" s="285"/>
      <c r="E1682" s="285"/>
      <c r="F1682" s="285"/>
      <c r="G1682" s="285"/>
      <c r="H1682" s="285"/>
    </row>
    <row r="1683" spans="1:8" s="238" customFormat="1" x14ac:dyDescent="0.3">
      <c r="A1683" s="285"/>
      <c r="B1683" s="285"/>
      <c r="C1683" s="285"/>
      <c r="D1683" s="285"/>
      <c r="E1683" s="285"/>
      <c r="F1683" s="285"/>
      <c r="G1683" s="285"/>
      <c r="H1683" s="285"/>
    </row>
    <row r="1684" spans="1:8" s="238" customFormat="1" x14ac:dyDescent="0.3">
      <c r="A1684" s="285"/>
      <c r="B1684" s="285"/>
      <c r="C1684" s="285"/>
      <c r="D1684" s="285"/>
      <c r="E1684" s="285"/>
      <c r="F1684" s="285"/>
      <c r="G1684" s="285"/>
      <c r="H1684" s="285"/>
    </row>
    <row r="1685" spans="1:8" x14ac:dyDescent="0.3">
      <c r="A1685" s="285"/>
      <c r="B1685" s="285"/>
      <c r="C1685" s="285"/>
      <c r="D1685" s="285"/>
      <c r="E1685" s="285"/>
      <c r="F1685" s="285"/>
      <c r="G1685" s="285"/>
      <c r="H1685" s="285"/>
    </row>
    <row r="1686" spans="1:8" ht="30" customHeight="1" x14ac:dyDescent="0.3">
      <c r="A1686" s="285"/>
      <c r="B1686" s="285"/>
      <c r="C1686" s="285"/>
      <c r="D1686" s="285"/>
      <c r="E1686" s="285"/>
      <c r="F1686" s="285"/>
      <c r="G1686" s="285"/>
      <c r="H1686" s="285"/>
    </row>
    <row r="1687" spans="1:8" x14ac:dyDescent="0.3">
      <c r="A1687" s="285"/>
      <c r="B1687" s="285"/>
      <c r="C1687" s="285"/>
      <c r="D1687" s="285"/>
      <c r="E1687" s="285"/>
      <c r="F1687" s="285"/>
      <c r="G1687" s="285"/>
      <c r="H1687" s="285"/>
    </row>
    <row r="1688" spans="1:8" x14ac:dyDescent="0.3">
      <c r="A1688" s="285"/>
      <c r="B1688" s="285"/>
      <c r="C1688" s="285"/>
      <c r="D1688" s="285"/>
      <c r="E1688" s="285"/>
      <c r="F1688" s="285"/>
      <c r="G1688" s="285"/>
      <c r="H1688" s="285"/>
    </row>
    <row r="1689" spans="1:8" x14ac:dyDescent="0.3">
      <c r="A1689" s="285"/>
      <c r="B1689" s="285"/>
      <c r="C1689" s="285"/>
      <c r="D1689" s="285"/>
      <c r="E1689" s="285"/>
      <c r="F1689" s="285"/>
      <c r="G1689" s="285"/>
      <c r="H1689" s="285"/>
    </row>
    <row r="1690" spans="1:8" ht="90" customHeight="1" x14ac:dyDescent="0.3">
      <c r="A1690" s="285"/>
      <c r="B1690" s="285"/>
      <c r="C1690" s="285"/>
      <c r="D1690" s="285"/>
      <c r="E1690" s="285"/>
      <c r="F1690" s="285"/>
      <c r="G1690" s="285"/>
      <c r="H1690" s="285"/>
    </row>
    <row r="1691" spans="1:8" x14ac:dyDescent="0.3">
      <c r="A1691" s="285"/>
      <c r="B1691" s="285"/>
      <c r="C1691" s="285"/>
      <c r="D1691" s="285"/>
      <c r="E1691" s="285"/>
      <c r="F1691" s="285"/>
      <c r="G1691" s="285"/>
      <c r="H1691" s="285"/>
    </row>
    <row r="1692" spans="1:8" x14ac:dyDescent="0.3">
      <c r="A1692" s="285"/>
      <c r="B1692" s="285"/>
      <c r="C1692" s="285"/>
      <c r="D1692" s="285"/>
      <c r="E1692" s="285"/>
      <c r="F1692" s="285"/>
      <c r="G1692" s="285"/>
      <c r="H1692" s="285"/>
    </row>
    <row r="1693" spans="1:8" x14ac:dyDescent="0.3">
      <c r="A1693" s="285"/>
      <c r="B1693" s="285"/>
      <c r="C1693" s="285"/>
      <c r="D1693" s="285"/>
      <c r="E1693" s="285"/>
      <c r="F1693" s="285"/>
      <c r="G1693" s="285"/>
      <c r="H1693" s="285"/>
    </row>
    <row r="1694" spans="1:8" x14ac:dyDescent="0.3">
      <c r="A1694" s="285"/>
      <c r="B1694" s="285"/>
      <c r="C1694" s="285"/>
      <c r="D1694" s="285"/>
      <c r="E1694" s="285"/>
      <c r="F1694" s="285"/>
      <c r="G1694" s="285"/>
      <c r="H1694" s="285"/>
    </row>
    <row r="1695" spans="1:8" ht="15" customHeight="1" x14ac:dyDescent="0.3">
      <c r="A1695" s="285"/>
      <c r="B1695" s="285"/>
      <c r="C1695" s="285"/>
      <c r="D1695" s="285"/>
      <c r="E1695" s="285"/>
      <c r="F1695" s="285"/>
      <c r="G1695" s="285"/>
      <c r="H1695" s="285"/>
    </row>
    <row r="1696" spans="1:8" ht="15" customHeight="1" x14ac:dyDescent="0.3">
      <c r="A1696" s="285"/>
      <c r="B1696" s="285"/>
      <c r="C1696" s="285"/>
      <c r="D1696" s="285"/>
      <c r="E1696" s="285"/>
      <c r="F1696" s="285"/>
      <c r="G1696" s="285"/>
      <c r="H1696" s="285"/>
    </row>
    <row r="1697" spans="1:8" x14ac:dyDescent="0.3">
      <c r="A1697" s="285"/>
      <c r="B1697" s="285"/>
      <c r="C1697" s="285"/>
      <c r="D1697" s="285"/>
      <c r="E1697" s="285"/>
      <c r="F1697" s="285"/>
      <c r="G1697" s="285"/>
      <c r="H1697" s="285"/>
    </row>
    <row r="1698" spans="1:8" x14ac:dyDescent="0.3">
      <c r="A1698" s="285"/>
      <c r="B1698" s="285"/>
      <c r="C1698" s="285"/>
      <c r="D1698" s="285"/>
      <c r="E1698" s="285"/>
      <c r="F1698" s="285"/>
      <c r="G1698" s="285"/>
      <c r="H1698" s="285"/>
    </row>
    <row r="1699" spans="1:8" x14ac:dyDescent="0.3">
      <c r="A1699" s="285"/>
      <c r="B1699" s="285"/>
      <c r="C1699" s="285"/>
      <c r="D1699" s="285"/>
      <c r="E1699" s="285"/>
      <c r="F1699" s="285"/>
      <c r="G1699" s="285"/>
      <c r="H1699" s="285"/>
    </row>
    <row r="1700" spans="1:8" x14ac:dyDescent="0.3">
      <c r="A1700" s="285"/>
      <c r="B1700" s="285"/>
      <c r="C1700" s="285"/>
      <c r="D1700" s="285"/>
      <c r="E1700" s="285"/>
      <c r="F1700" s="285"/>
      <c r="G1700" s="285"/>
      <c r="H1700" s="285"/>
    </row>
    <row r="1701" spans="1:8" x14ac:dyDescent="0.3">
      <c r="A1701" s="285"/>
      <c r="B1701" s="285"/>
      <c r="C1701" s="285"/>
      <c r="D1701" s="285"/>
      <c r="E1701" s="285"/>
      <c r="F1701" s="285"/>
      <c r="G1701" s="285"/>
      <c r="H1701" s="285"/>
    </row>
    <row r="1702" spans="1:8" x14ac:dyDescent="0.3">
      <c r="A1702" s="285"/>
      <c r="B1702" s="285"/>
      <c r="C1702" s="285"/>
      <c r="D1702" s="285"/>
      <c r="E1702" s="285"/>
      <c r="F1702" s="285"/>
      <c r="G1702" s="285"/>
      <c r="H1702" s="285"/>
    </row>
    <row r="1703" spans="1:8" x14ac:dyDescent="0.3">
      <c r="A1703" s="285"/>
      <c r="B1703" s="285"/>
      <c r="C1703" s="285"/>
      <c r="D1703" s="285"/>
      <c r="E1703" s="285"/>
      <c r="F1703" s="285"/>
      <c r="G1703" s="285"/>
      <c r="H1703" s="285"/>
    </row>
    <row r="1704" spans="1:8" x14ac:dyDescent="0.3">
      <c r="A1704" s="285"/>
      <c r="B1704" s="285"/>
      <c r="C1704" s="285"/>
      <c r="D1704" s="285"/>
      <c r="E1704" s="285"/>
      <c r="F1704" s="285"/>
      <c r="G1704" s="285"/>
      <c r="H1704" s="285"/>
    </row>
    <row r="1705" spans="1:8" x14ac:dyDescent="0.3">
      <c r="A1705" s="285"/>
      <c r="B1705" s="285"/>
      <c r="C1705" s="285"/>
      <c r="D1705" s="285"/>
      <c r="E1705" s="285"/>
      <c r="F1705" s="285"/>
      <c r="G1705" s="285"/>
      <c r="H1705" s="285"/>
    </row>
    <row r="1706" spans="1:8" x14ac:dyDescent="0.3">
      <c r="A1706" s="285"/>
      <c r="B1706" s="285"/>
      <c r="C1706" s="285"/>
      <c r="D1706" s="285"/>
      <c r="E1706" s="285"/>
      <c r="F1706" s="285"/>
      <c r="G1706" s="285"/>
      <c r="H1706" s="285"/>
    </row>
    <row r="1707" spans="1:8" x14ac:dyDescent="0.3">
      <c r="A1707" s="285"/>
      <c r="B1707" s="285"/>
      <c r="C1707" s="285"/>
      <c r="D1707" s="285"/>
      <c r="E1707" s="285"/>
      <c r="F1707" s="285"/>
      <c r="G1707" s="285"/>
      <c r="H1707" s="285"/>
    </row>
    <row r="1708" spans="1:8" x14ac:dyDescent="0.3">
      <c r="A1708" s="285"/>
      <c r="B1708" s="285"/>
      <c r="C1708" s="285"/>
      <c r="D1708" s="285"/>
      <c r="E1708" s="285"/>
      <c r="F1708" s="285"/>
      <c r="G1708" s="285"/>
      <c r="H1708" s="285"/>
    </row>
    <row r="1709" spans="1:8" x14ac:dyDescent="0.3">
      <c r="A1709" s="285"/>
      <c r="B1709" s="285"/>
      <c r="C1709" s="285"/>
      <c r="D1709" s="285"/>
      <c r="E1709" s="285"/>
      <c r="F1709" s="285"/>
      <c r="G1709" s="285"/>
      <c r="H1709" s="285"/>
    </row>
    <row r="1710" spans="1:8" x14ac:dyDescent="0.3">
      <c r="A1710" s="285"/>
      <c r="B1710" s="285"/>
      <c r="C1710" s="285"/>
      <c r="D1710" s="285"/>
      <c r="E1710" s="285"/>
      <c r="F1710" s="285"/>
      <c r="G1710" s="285"/>
      <c r="H1710" s="285"/>
    </row>
    <row r="1711" spans="1:8" x14ac:dyDescent="0.3">
      <c r="A1711" s="285"/>
      <c r="B1711" s="285"/>
      <c r="C1711" s="285"/>
      <c r="D1711" s="285"/>
      <c r="E1711" s="285"/>
      <c r="F1711" s="285"/>
      <c r="G1711" s="285"/>
      <c r="H1711" s="285"/>
    </row>
    <row r="1712" spans="1:8" x14ac:dyDescent="0.3">
      <c r="A1712" s="285"/>
      <c r="B1712" s="285"/>
      <c r="C1712" s="285"/>
      <c r="D1712" s="285"/>
      <c r="E1712" s="285"/>
      <c r="F1712" s="285"/>
      <c r="G1712" s="285"/>
      <c r="H1712" s="285"/>
    </row>
    <row r="1713" spans="1:8" x14ac:dyDescent="0.3">
      <c r="A1713" s="285"/>
      <c r="B1713" s="285"/>
      <c r="C1713" s="285"/>
      <c r="D1713" s="285"/>
      <c r="E1713" s="285"/>
      <c r="F1713" s="285"/>
      <c r="G1713" s="285"/>
      <c r="H1713" s="285"/>
    </row>
    <row r="1714" spans="1:8" x14ac:dyDescent="0.3">
      <c r="A1714" s="285"/>
      <c r="B1714" s="285"/>
      <c r="C1714" s="285"/>
      <c r="D1714" s="285"/>
      <c r="E1714" s="285"/>
      <c r="F1714" s="285"/>
      <c r="G1714" s="285"/>
      <c r="H1714" s="285"/>
    </row>
    <row r="1715" spans="1:8" x14ac:dyDescent="0.3">
      <c r="A1715" s="285"/>
      <c r="B1715" s="285"/>
      <c r="C1715" s="285"/>
      <c r="D1715" s="285"/>
      <c r="E1715" s="285"/>
      <c r="F1715" s="285"/>
      <c r="G1715" s="285"/>
      <c r="H1715" s="285"/>
    </row>
    <row r="1716" spans="1:8" x14ac:dyDescent="0.3">
      <c r="A1716" s="285"/>
      <c r="B1716" s="285"/>
      <c r="C1716" s="285"/>
      <c r="D1716" s="285"/>
      <c r="E1716" s="285"/>
      <c r="F1716" s="285"/>
      <c r="G1716" s="285"/>
      <c r="H1716" s="285"/>
    </row>
    <row r="1717" spans="1:8" x14ac:dyDescent="0.3">
      <c r="A1717" s="285"/>
      <c r="B1717" s="285"/>
      <c r="C1717" s="285"/>
      <c r="D1717" s="285"/>
      <c r="E1717" s="285"/>
      <c r="F1717" s="285"/>
      <c r="G1717" s="285"/>
      <c r="H1717" s="285"/>
    </row>
    <row r="1718" spans="1:8" x14ac:dyDescent="0.3">
      <c r="A1718" s="285"/>
      <c r="B1718" s="285"/>
      <c r="C1718" s="285"/>
      <c r="D1718" s="285"/>
      <c r="E1718" s="285"/>
      <c r="F1718" s="285"/>
      <c r="G1718" s="285"/>
      <c r="H1718" s="285"/>
    </row>
    <row r="1719" spans="1:8" x14ac:dyDescent="0.3">
      <c r="A1719" s="285"/>
      <c r="B1719" s="285"/>
      <c r="C1719" s="285"/>
      <c r="D1719" s="285"/>
      <c r="E1719" s="285"/>
      <c r="F1719" s="285"/>
      <c r="G1719" s="285"/>
      <c r="H1719" s="285"/>
    </row>
    <row r="1720" spans="1:8" x14ac:dyDescent="0.3">
      <c r="A1720" s="285"/>
      <c r="B1720" s="285"/>
      <c r="C1720" s="285"/>
      <c r="D1720" s="285"/>
      <c r="E1720" s="285"/>
      <c r="F1720" s="285"/>
      <c r="G1720" s="285"/>
      <c r="H1720" s="285"/>
    </row>
    <row r="1721" spans="1:8" x14ac:dyDescent="0.3">
      <c r="A1721" s="285"/>
      <c r="B1721" s="285"/>
      <c r="C1721" s="285"/>
      <c r="D1721" s="285"/>
      <c r="E1721" s="285"/>
      <c r="F1721" s="285"/>
      <c r="G1721" s="285"/>
      <c r="H1721" s="285"/>
    </row>
    <row r="1726" spans="1:8" s="238" customFormat="1" x14ac:dyDescent="0.3"/>
    <row r="1727" spans="1:8" s="238" customFormat="1" x14ac:dyDescent="0.3"/>
  </sheetData>
  <hyperlinks>
    <hyperlink ref="I2" location="ОГЛАВЛЕНИЕ!A1" display="ОГЛАВЛЕНИЕ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ОГЛАВЛЕНИЕ</vt:lpstr>
      <vt:lpstr>1. ИБЭП</vt:lpstr>
      <vt:lpstr>2. ИПС</vt:lpstr>
      <vt:lpstr>3. Конверторы</vt:lpstr>
      <vt:lpstr>4. Инверторы</vt:lpstr>
      <vt:lpstr>5.Инверторы (два входа АС и DC)</vt:lpstr>
      <vt:lpstr>6. Доп. оборудование</vt:lpstr>
      <vt:lpstr>7. Модульные ЗВС</vt:lpstr>
      <vt:lpstr>7.1 Моноблочные ЗВУ</vt:lpstr>
      <vt:lpstr>8. Вольтодобавочные конвертеры</vt:lpstr>
      <vt:lpstr>9. Устройство разаряда батарей</vt:lpstr>
      <vt:lpstr>10. Реле контроля изоляции</vt:lpstr>
      <vt:lpstr>11. Источники магнит. насосов</vt:lpstr>
    </vt:vector>
  </TitlesOfParts>
  <Company>Microsoft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Алена</dc:creator>
  <cp:lastModifiedBy>Алена</cp:lastModifiedBy>
  <cp:revision/>
  <dcterms:created xsi:type="dcterms:W3CDTF">2024-03-12T10:12:48Z</dcterms:created>
  <dcterms:modified xsi:type="dcterms:W3CDTF">2024-12-09T04:58:34Z</dcterms:modified>
</cp:coreProperties>
</file>